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Submissions!$A$1:$AE$291</definedName>
    <definedName name="_xlnm.Print_Titles" localSheetId="0">Submissions!$11:$11</definedName>
  </definedNames>
  <calcPr calcId="162913"/>
</workbook>
</file>

<file path=xl/calcChain.xml><?xml version="1.0" encoding="utf-8"?>
<calcChain xmlns="http://schemas.openxmlformats.org/spreadsheetml/2006/main">
  <c r="Q288" i="1" l="1"/>
  <c r="Q266" i="1"/>
  <c r="Q259" i="1"/>
  <c r="Q245" i="1"/>
  <c r="Q239" i="1"/>
  <c r="Q232" i="1"/>
  <c r="Q223" i="1"/>
  <c r="Q211" i="1"/>
  <c r="Q205" i="1"/>
  <c r="Q194" i="1"/>
  <c r="Q169" i="1"/>
  <c r="Q125" i="1"/>
  <c r="Q118" i="1"/>
  <c r="Q106" i="1"/>
  <c r="Q46" i="1"/>
  <c r="Q38" i="1"/>
  <c r="E291" i="1" l="1"/>
  <c r="AB103" i="1"/>
  <c r="Q142" i="1" l="1"/>
  <c r="Q136" i="1"/>
  <c r="Q130" i="1"/>
  <c r="Q70" i="1"/>
  <c r="Q62" i="1"/>
  <c r="Q55" i="1"/>
  <c r="AB250" i="1" l="1"/>
  <c r="AB256" i="1" l="1"/>
  <c r="AB202" i="1" l="1"/>
  <c r="AB253" i="1"/>
  <c r="AB252" i="1"/>
  <c r="AB274" i="1" l="1"/>
  <c r="Q271" i="1" l="1"/>
  <c r="C271" i="1"/>
  <c r="C169" i="1"/>
  <c r="AB257" i="1"/>
  <c r="AB36" i="1"/>
  <c r="Q277" i="1"/>
  <c r="Q187" i="1"/>
  <c r="Q177" i="1"/>
  <c r="Q78" i="1"/>
  <c r="AB235" i="1"/>
  <c r="AB251" i="1"/>
  <c r="AB249" i="1"/>
  <c r="AB248" i="1"/>
  <c r="AB236" i="1"/>
  <c r="AB237" i="1"/>
  <c r="AB221" i="1"/>
  <c r="AB220" i="1"/>
  <c r="AB219" i="1"/>
  <c r="AB218" i="1"/>
  <c r="AB216" i="1"/>
  <c r="AB217" i="1"/>
  <c r="AB215" i="1"/>
  <c r="AB214" i="1"/>
  <c r="AB203" i="1"/>
  <c r="AB201" i="1"/>
  <c r="AB200" i="1"/>
  <c r="AB199" i="1"/>
  <c r="AB198" i="1"/>
  <c r="AB197" i="1"/>
  <c r="AB167" i="1"/>
  <c r="AB159" i="1"/>
  <c r="AB158" i="1"/>
  <c r="AB155" i="1"/>
  <c r="AB156" i="1"/>
  <c r="AB154" i="1"/>
  <c r="AB152" i="1"/>
  <c r="AB151" i="1"/>
  <c r="AB150" i="1"/>
  <c r="AB157" i="1"/>
  <c r="AB149" i="1"/>
  <c r="AB148" i="1"/>
  <c r="AB147" i="1"/>
  <c r="AB146" i="1"/>
  <c r="AB145" i="1"/>
  <c r="AB166" i="1"/>
  <c r="AB153" i="1"/>
  <c r="AB104" i="1"/>
  <c r="AB97" i="1"/>
  <c r="AB92" i="1"/>
  <c r="AB90" i="1"/>
  <c r="AB95" i="1"/>
  <c r="AB94" i="1"/>
  <c r="AB96" i="1"/>
  <c r="AB91" i="1"/>
  <c r="AB88" i="1"/>
  <c r="AB87" i="1"/>
  <c r="AB86" i="1"/>
  <c r="AB85" i="1"/>
  <c r="AB84" i="1"/>
  <c r="AB83" i="1"/>
  <c r="AB93" i="1"/>
  <c r="AB82" i="1"/>
  <c r="AB89" i="1"/>
  <c r="AB98" i="1"/>
  <c r="AB99"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AB35" i="1"/>
  <c r="AB281" i="1"/>
  <c r="AB282" i="1"/>
  <c r="AB283" i="1"/>
  <c r="AB284" i="1"/>
  <c r="AB280" i="1"/>
  <c r="AB263" i="1"/>
  <c r="AB242" i="1"/>
  <c r="AB227" i="1"/>
  <c r="AB228" i="1"/>
  <c r="AB230" i="1"/>
  <c r="AB208" i="1"/>
  <c r="AB174" i="1"/>
  <c r="AB173" i="1"/>
  <c r="AB180" i="1"/>
  <c r="AB181" i="1"/>
  <c r="AB183" i="1"/>
  <c r="AB182" i="1"/>
  <c r="AB140" i="1"/>
  <c r="AB139" i="1"/>
  <c r="AB134" i="1"/>
  <c r="AB133" i="1"/>
  <c r="AB121" i="1"/>
  <c r="AB122" i="1"/>
  <c r="AB110" i="1"/>
  <c r="AB111" i="1"/>
  <c r="AB112" i="1"/>
  <c r="AB116" i="1"/>
  <c r="AB73" i="1"/>
  <c r="AB66" i="1"/>
  <c r="AB65" i="1"/>
  <c r="AB43" i="1"/>
  <c r="AB42" i="1"/>
  <c r="AB59" i="1"/>
  <c r="AB58" i="1"/>
  <c r="C291" i="1" l="1"/>
  <c r="Q291" i="1"/>
</calcChain>
</file>

<file path=xl/sharedStrings.xml><?xml version="1.0" encoding="utf-8"?>
<sst xmlns="http://schemas.openxmlformats.org/spreadsheetml/2006/main" count="1755" uniqueCount="783">
  <si>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</si>
  <si>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</si>
  <si>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</si>
  <si>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</si>
  <si>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</si>
  <si>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</si>
  <si>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</si>
  <si>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</si>
  <si>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</si>
  <si>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</si>
  <si>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</si>
  <si>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</si>
  <si>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</si>
  <si>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</si>
  <si>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</si>
  <si>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</si>
  <si>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</si>
  <si>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</si>
  <si>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</si>
  <si>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</si>
  <si>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</si>
  <si>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</si>
  <si>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</si>
  <si>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</si>
  <si>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</si>
  <si>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</si>
  <si>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</si>
  <si>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</si>
  <si>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</si>
  <si>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</si>
  <si>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</si>
  <si>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</si>
  <si>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</si>
  <si>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</si>
  <si>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</si>
  <si>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</si>
  <si>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</si>
  <si>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</si>
  <si>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</si>
  <si>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</si>
  <si>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</si>
  <si>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</si>
  <si>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</si>
  <si>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</si>
  <si>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</si>
  <si>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</si>
  <si>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</si>
  <si>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</si>
  <si>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</si>
  <si>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</si>
  <si>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</si>
  <si>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</si>
  <si>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</si>
  <si>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</si>
  <si>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</si>
  <si>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</si>
  <si>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</si>
  <si>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</si>
  <si>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</si>
  <si>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</si>
  <si>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</si>
  <si>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</si>
  <si>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</si>
  <si>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</si>
  <si>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</si>
  <si>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</si>
  <si>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</si>
  <si>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</si>
  <si>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</si>
  <si>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</si>
  <si>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</si>
  <si>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</si>
  <si>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</si>
  <si>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</si>
  <si>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</si>
  <si>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</si>
  <si>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</si>
  <si>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</si>
  <si>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</si>
  <si>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</si>
  <si>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</si>
  <si>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</si>
  <si>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</si>
  <si>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</si>
  <si>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</si>
  <si>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</si>
  <si>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</si>
  <si>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</si>
  <si>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</si>
  <si>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</si>
  <si>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</si>
  <si>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</si>
  <si>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</si>
  <si>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</si>
  <si>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</si>
  <si>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</si>
  <si>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</si>
  <si>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</si>
  <si>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</si>
  <si>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</si>
  <si>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</si>
  <si>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</si>
  <si>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</si>
  <si>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</si>
  <si>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</si>
  <si>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</si>
  <si>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</si>
  <si>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</si>
  <si>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</si>
  <si>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</si>
  <si>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</si>
  <si>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</si>
  <si>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</si>
  <si>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</si>
  <si>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</si>
  <si>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</si>
  <si>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</si>
  <si>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</si>
  <si>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</si>
  <si>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</si>
  <si>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</si>
  <si>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</si>
  <si>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</si>
  <si>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</si>
  <si>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</si>
  <si>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</si>
  <si>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</si>
  <si>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</si>
  <si>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</si>
  <si>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</si>
  <si>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</si>
  <si>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</si>
  <si>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</si>
  <si>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</si>
  <si>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</si>
  <si>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</si>
  <si>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</si>
  <si>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</si>
  <si>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</si>
  <si>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</si>
  <si>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</si>
  <si>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</si>
  <si>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</si>
  <si>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</si>
  <si>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</si>
  <si>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</si>
  <si>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</si>
  <si>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</si>
  <si>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</si>
  <si>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</si>
  <si>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</si>
  <si>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</si>
  <si>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</si>
  <si>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</si>
  <si>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</si>
  <si>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</si>
  <si>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</si>
  <si>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</si>
  <si>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</si>
  <si>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</si>
  <si>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</si>
  <si>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</si>
  <si>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</si>
  <si>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</si>
  <si>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</si>
  <si>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</si>
  <si>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</si>
  <si>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</si>
  <si>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</si>
  <si>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</si>
  <si>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</si>
  <si>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</si>
  <si>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</si>
  <si>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</si>
  <si>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</si>
  <si>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</si>
  <si>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</si>
  <si>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</si>
  <si>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</si>
  <si>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</si>
  <si>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</si>
  <si>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</si>
  <si>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</si>
  <si>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</si>
  <si>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</si>
  <si>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</si>
  <si>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</si>
  <si>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</si>
  <si>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</si>
  <si>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</si>
  <si>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</si>
  <si>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</si>
  <si>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</si>
  <si>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</si>
  <si>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</si>
  <si>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</si>
  <si>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</si>
  <si>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</si>
  <si>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</si>
  <si>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</si>
  <si>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</si>
  <si>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</si>
  <si>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</si>
  <si>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</si>
  <si>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</si>
  <si>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</si>
  <si>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</si>
  <si>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</si>
  <si>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</si>
  <si>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</si>
  <si>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</si>
  <si>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</si>
  <si>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</si>
  <si>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</si>
  <si>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</si>
  <si>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</si>
  <si>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</si>
  <si>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</si>
  <si>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</si>
  <si>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</si>
  <si>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</si>
  <si>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</si>
  <si>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</si>
  <si>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</si>
  <si>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</si>
  <si>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</si>
  <si>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</si>
  <si>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</si>
  <si>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</si>
  <si>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</si>
  <si>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</si>
  <si>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</si>
  <si>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</si>
  <si>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</si>
  <si>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</si>
  <si>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</si>
  <si>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</si>
  <si>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</si>
  <si>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</si>
  <si>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</si>
  <si>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</si>
  <si>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</si>
  <si>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</si>
  <si>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</si>
  <si>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</si>
  <si>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</si>
  <si>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</si>
  <si>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</si>
  <si>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</si>
  <si>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</si>
  <si>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</si>
  <si>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</si>
  <si>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</si>
  <si>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</si>
  <si>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</si>
  <si>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</si>
  <si>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</si>
  <si>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</si>
  <si>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</si>
  <si>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</si>
  <si>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</si>
  <si>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</si>
  <si>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</si>
  <si>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</si>
  <si>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</si>
  <si>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</si>
  <si>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</si>
  <si>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</si>
  <si>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</si>
  <si>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</si>
  <si>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</si>
  <si>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</si>
  <si>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</si>
  <si>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</si>
  <si>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</si>
  <si>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</si>
  <si>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</si>
  <si>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</si>
  <si>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</si>
  <si>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</si>
  <si>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</si>
  <si>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</si>
  <si>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</si>
  <si>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</si>
  <si>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</si>
  <si>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</si>
  <si>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</si>
  <si>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</si>
  <si>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</si>
  <si>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</si>
  <si>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</si>
  <si>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</si>
  <si>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</si>
  <si>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</si>
  <si>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</si>
  <si>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</si>
  <si>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</si>
  <si>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</si>
  <si>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</si>
  <si>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</si>
  <si>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</si>
  <si>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</si>
  <si>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</si>
  <si>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</si>
  <si>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</si>
  <si>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</si>
  <si>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</si>
  <si>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</si>
  <si>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</si>
  <si>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</si>
  <si>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</si>
  <si>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</si>
  <si>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</si>
  <si>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</si>
  <si>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</si>
  <si>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</si>
  <si>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</si>
  <si>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</si>
  <si>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</si>
  <si>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</si>
  <si>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</si>
  <si>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</si>
  <si>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</si>
  <si>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</si>
  <si>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</si>
  <si>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</si>
  <si>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</si>
  <si>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</si>
  <si>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</si>
  <si>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</si>
  <si>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</si>
  <si>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</si>
  <si>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</si>
  <si>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</si>
  <si>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</si>
  <si>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</si>
  <si>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</si>
  <si>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</si>
  <si>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</si>
  <si>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</si>
  <si>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</si>
  <si>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</si>
  <si>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</si>
  <si>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</si>
  <si>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</si>
  <si>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</si>
  <si>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</si>
  <si>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</si>
  <si>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</si>
  <si>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</si>
  <si>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</si>
  <si>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</si>
  <si>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</si>
  <si>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</si>
  <si>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</si>
  <si>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</si>
  <si>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</si>
  <si>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</si>
  <si>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</si>
  <si>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</si>
  <si>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</si>
  <si>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</si>
  <si>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</si>
  <si>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</si>
  <si>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</si>
  <si>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</si>
  <si>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</si>
  <si>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</si>
  <si>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</si>
  <si>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</si>
  <si>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</si>
  <si>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</si>
  <si>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</si>
  <si>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</si>
  <si>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</si>
  <si>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</si>
  <si>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</si>
  <si>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</si>
  <si>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</si>
  <si>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</si>
  <si>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</si>
  <si>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</si>
  <si>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</si>
  <si>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</si>
  <si>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</si>
  <si>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</si>
  <si>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</si>
  <si>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</si>
  <si>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</si>
  <si>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</si>
  <si>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</si>
  <si>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</si>
  <si>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</si>
  <si>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</si>
  <si>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</si>
  <si>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</si>
  <si>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</si>
  <si>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</si>
  <si>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</si>
  <si>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</si>
  <si>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</si>
  <si>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</si>
  <si>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</si>
  <si>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</si>
  <si>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</si>
  <si>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</si>
  <si>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</si>
  <si>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</si>
  <si>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</si>
  <si>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</si>
  <si>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</si>
  <si>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</si>
  <si>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</si>
  <si>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</si>
  <si>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</si>
  <si>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</si>
  <si>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</si>
  <si>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</si>
  <si>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</si>
  <si>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</si>
  <si>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</si>
  <si>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</si>
  <si>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</si>
  <si>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</si>
  <si>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</si>
  <si>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</si>
  <si>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</si>
  <si>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</si>
  <si>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</si>
  <si>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</si>
  <si>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</si>
  <si>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</si>
  <si>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</si>
  <si>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</si>
  <si>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</si>
  <si>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</si>
  <si>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</si>
  <si>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</si>
  <si>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</si>
  <si>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</si>
  <si>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</si>
  <si>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</si>
  <si>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</si>
  <si>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</si>
  <si>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</si>
  <si>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</si>
  <si>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</si>
  <si>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</si>
  <si>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</si>
  <si>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</si>
  <si>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</si>
  <si>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</si>
  <si>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</si>
  <si>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</si>
  <si>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</si>
  <si>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</si>
  <si>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</si>
  <si>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</si>
  <si>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</si>
  <si>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</si>
  <si>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</si>
  <si>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</si>
  <si>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</si>
  <si>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</si>
  <si>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</si>
  <si>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</si>
  <si>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</si>
  <si>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</si>
  <si>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</si>
  <si>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</si>
  <si>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</si>
  <si>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</si>
  <si>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</si>
  <si>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</si>
  <si>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</si>
  <si>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</si>
  <si>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</si>
  <si>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</si>
  <si>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</si>
  <si>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</si>
  <si>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</si>
  <si>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</si>
  <si>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</si>
  <si>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</si>
  <si>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</si>
  <si>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</si>
  <si>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</si>
  <si>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</si>
  <si>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</si>
  <si>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</si>
  <si>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</si>
  <si>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</si>
  <si>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</si>
  <si>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</si>
  <si>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</si>
  <si>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</si>
  <si>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</si>
  <si>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</si>
  <si>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</si>
  <si>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</si>
  <si>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</si>
  <si>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</si>
  <si>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</si>
  <si>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</si>
  <si>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</si>
  <si>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</si>
  <si>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</si>
  <si>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</si>
  <si>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</si>
  <si>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</si>
  <si>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</si>
  <si>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</si>
  <si>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</si>
  <si>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</si>
  <si>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</si>
  <si>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</si>
  <si>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</si>
  <si>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</si>
  <si>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</si>
  <si>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</si>
  <si>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</si>
  <si>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</si>
  <si>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</si>
  <si>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</si>
  <si>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</si>
  <si>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</si>
  <si>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</si>
  <si>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</si>
  <si>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</si>
  <si>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</si>
  <si>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</si>
  <si>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</si>
  <si>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</si>
  <si>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</si>
  <si>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</si>
  <si>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</si>
  <si>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</si>
  <si>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</si>
  <si>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</si>
  <si>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</si>
  <si>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</si>
  <si>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</si>
  <si>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</si>
  <si>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</si>
  <si>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</si>
  <si>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</si>
  <si>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</si>
  <si>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</si>
  <si>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</si>
  <si>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</si>
  <si>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</si>
  <si>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</si>
  <si>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</si>
  <si>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</si>
  <si>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</si>
  <si>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</si>
  <si>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</si>
  <si>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</si>
  <si>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</si>
  <si>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</si>
  <si>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</si>
  <si>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</si>
  <si>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</si>
  <si>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</si>
  <si>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</si>
  <si>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</si>
  <si>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</si>
  <si>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</si>
  <si>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</si>
  <si>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</si>
  <si>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</si>
  <si>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</si>
  <si>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</si>
  <si>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</si>
  <si>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</si>
  <si>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</si>
  <si>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</si>
  <si>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</si>
  <si>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</si>
  <si>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</si>
  <si>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</si>
  <si>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</si>
  <si>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</si>
  <si>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</si>
  <si>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</si>
  <si>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</si>
  <si>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</si>
  <si>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</si>
  <si>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</si>
  <si>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</si>
  <si>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</si>
  <si>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</si>
  <si>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</si>
  <si>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</si>
  <si>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</si>
  <si>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</si>
  <si>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</si>
  <si>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</si>
  <si>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</si>
  <si>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</si>
  <si>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</si>
  <si>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</si>
  <si>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</si>
  <si>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</si>
  <si>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</si>
  <si>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</si>
  <si>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</si>
  <si>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</si>
  <si>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</si>
  <si>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</si>
  <si>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</si>
  <si>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</si>
  <si>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</si>
  <si>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</si>
  <si>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</si>
  <si>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</si>
  <si>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</si>
  <si>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</si>
  <si>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</si>
  <si>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</si>
  <si>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</si>
  <si>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</si>
  <si>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</si>
  <si>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</si>
  <si>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</si>
  <si>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</si>
  <si>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</si>
  <si>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</si>
  <si>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</si>
  <si>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</si>
  <si>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</si>
  <si>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</si>
  <si>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</si>
  <si>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</si>
  <si>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</si>
  <si>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</si>
  <si>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</si>
  <si>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</si>
  <si>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</si>
  <si>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</si>
  <si>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</si>
  <si>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</si>
  <si>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</si>
  <si>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</si>
  <si>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</si>
  <si>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</si>
  <si>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</si>
  <si>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</si>
  <si>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</si>
  <si>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</si>
  <si>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</si>
  <si>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</si>
  <si>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</si>
  <si>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</si>
  <si>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</si>
  <si>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</si>
  <si>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</si>
  <si>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</si>
  <si>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</si>
  <si>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</si>
  <si>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</si>
  <si>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</si>
  <si>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</si>
  <si>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</si>
  <si>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</si>
  <si>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</si>
  <si>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</si>
  <si>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</si>
  <si>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</si>
  <si>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</si>
  <si>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</si>
  <si>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</si>
  <si>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</si>
  <si>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</si>
  <si>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</si>
  <si>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</si>
  <si>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</si>
  <si>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</si>
  <si>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</si>
  <si>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</si>
  <si>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</si>
  <si>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</si>
  <si>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</si>
  <si>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</si>
  <si>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</si>
  <si>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</si>
  <si>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</si>
  <si>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</si>
  <si>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</si>
  <si>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</si>
  <si>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</si>
  <si>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</si>
  <si>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</si>
  <si>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</si>
  <si>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</si>
  <si>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</si>
  <si>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</si>
  <si>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</si>
  <si>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</si>
  <si>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</si>
  <si>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</si>
  <si>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</si>
  <si>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</si>
  <si>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</si>
  <si>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</si>
  <si>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</si>
  <si>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</si>
  <si>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</si>
  <si>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</si>
  <si>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</si>
  <si>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</si>
  <si>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</si>
  <si>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</si>
  <si>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</si>
  <si>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</si>
  <si>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</si>
  <si>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</si>
  <si>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</si>
  <si>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</si>
  <si>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</si>
  <si>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</si>
  <si>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</si>
  <si>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</si>
  <si>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</si>
  <si>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</si>
  <si>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</si>
  <si>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</si>
  <si>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</si>
  <si>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</si>
  <si>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</si>
  <si>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</si>
  <si>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</si>
  <si>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</si>
  <si>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</si>
  <si>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</si>
  <si>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</si>
  <si>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</si>
  <si>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</si>
  <si>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</si>
  <si>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</si>
  <si>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</si>
  <si>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</si>
  <si>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</si>
  <si>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</si>
  <si>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</si>
  <si>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</si>
  <si>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</si>
  <si>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</si>
  <si>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</si>
  <si>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</si>
  <si>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</si>
  <si>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</si>
  <si>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</si>
  <si>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</si>
  <si>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</si>
  <si>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</si>
  <si>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</si>
  <si>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</si>
  <si>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</si>
  <si>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</si>
  <si>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</si>
  <si>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</si>
  <si>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</si>
  <si>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</si>
  <si>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</si>
  <si>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</si>
  <si>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</si>
  <si>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</si>
  <si>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</si>
  <si>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</si>
  <si>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</si>
  <si>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</si>
  <si>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</si>
  <si>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</si>
  <si>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</si>
  <si>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</si>
  <si>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Termination Pending</t>
  </si>
  <si>
    <t>Scoring Notice Sent 6/1</t>
  </si>
  <si>
    <t>Scoring Notice Sent 6/2</t>
  </si>
  <si>
    <t>UW - Do Not Recommend</t>
  </si>
  <si>
    <t>Scoring Notice Sent 6/6</t>
  </si>
  <si>
    <t>Version Date:  June 8, 2022</t>
  </si>
  <si>
    <t>Tie Breaker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</si>
</sst>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309">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7" fillId="5" borderId="0" xfId="0" applyFont="1" applyFill="1" applyAlignment="1">
      <alignment horizontal="left"/>
    </xf>
    <xf numFmtId="0" fontId="7" fillId="6" borderId="0" xfId="0" applyNumberFormat="1" applyFont="1" applyFill="1" applyBorder="1" applyAlignment="1">
      <alignment horizontal="left"/>
    </xf>
    <xf numFmtId="0" fontId="7" fillId="6" borderId="0" xfId="0" applyFont="1" applyFill="1" applyBorder="1" applyAlignment="1">
      <alignment horizontal="left"/>
    </xf>
    <xf numFmtId="5" fontId="7" fillId="6" borderId="0" xfId="3" applyNumberFormat="1" applyFont="1" applyFill="1" applyBorder="1" applyAlignment="1">
      <alignment horizontal="left"/>
    </xf>
    <xf numFmtId="165" fontId="7" fillId="6" borderId="0" xfId="3" applyNumberFormat="1" applyFont="1" applyFill="1" applyBorder="1" applyAlignment="1">
      <alignment horizontal="left"/>
    </xf>
    <xf numFmtId="0" fontId="8" fillId="4" borderId="0" xfId="0" applyFont="1" applyFill="1" applyAlignment="1">
      <alignment horizontal="left"/>
    </xf>
    <xf numFmtId="0" fontId="0" fillId="4" borderId="0" xfId="0" applyFill="1" applyAlignment="1">
      <alignment horizontal="left"/>
    </xf>
    <xf numFmtId="0" fontId="12" fillId="2" borderId="17" xfId="2" applyNumberFormat="1" applyFont="1" applyFill="1" applyBorder="1" applyAlignment="1">
      <alignment horizontal="left" textRotation="90" wrapText="1"/>
    </xf>
    <xf numFmtId="0" fontId="8" fillId="5" borderId="0" xfId="0" applyFont="1" applyFill="1" applyBorder="1" applyAlignment="1">
      <alignment horizontal="left"/>
    </xf>
    <xf numFmtId="0" fontId="8" fillId="5" borderId="0" xfId="0" applyFont="1" applyFill="1" applyAlignment="1">
      <alignment horizontal="left"/>
    </xf>
    <xf numFmtId="0" fontId="4" fillId="5" borderId="14" xfId="0"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291"/>
  <sheetViews>
    <sheetView tabSelected="1" view="pageBreakPreview" zoomScale="80" zoomScaleNormal="60" zoomScaleSheetLayoutView="80"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7.140625" style="80" customWidth="1"/>
    <col min="31" max="31" width="22.28515625" style="1" customWidth="1"/>
    <col min="32" max="16384" width="9.140625" style="1"/>
  </cols>
  <sheetData>
    <row r="1" spans="1:101"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270"/>
      <c r="AE1" s="13"/>
    </row>
    <row r="2" spans="1:101"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270"/>
      <c r="AE2" s="13"/>
    </row>
    <row r="3" spans="1:101" ht="20.25" customHeight="1" x14ac:dyDescent="0.35">
      <c r="A3" s="13"/>
      <c r="B3" s="13"/>
      <c r="C3" s="131" t="s">
        <v>595</v>
      </c>
      <c r="D3" s="13"/>
      <c r="E3" s="13"/>
      <c r="F3" s="13"/>
      <c r="G3" s="13"/>
      <c r="H3" s="13"/>
      <c r="I3" s="14"/>
      <c r="J3" s="14"/>
      <c r="K3" s="14"/>
      <c r="L3" s="13"/>
      <c r="M3" s="13"/>
      <c r="N3" s="13"/>
      <c r="O3" s="13"/>
      <c r="P3" s="13"/>
      <c r="Q3" s="257"/>
      <c r="R3" s="15"/>
      <c r="S3" s="13"/>
      <c r="T3" s="13"/>
      <c r="U3" s="17"/>
      <c r="V3" s="17"/>
      <c r="W3" s="17"/>
      <c r="X3" s="17"/>
      <c r="Y3" s="17"/>
      <c r="Z3" s="17"/>
      <c r="AA3" s="17"/>
      <c r="AB3" s="17"/>
      <c r="AC3" s="13"/>
      <c r="AD3" s="270"/>
      <c r="AE3" s="13"/>
    </row>
    <row r="4" spans="1:101" ht="24" customHeight="1" x14ac:dyDescent="0.25">
      <c r="A4" s="13"/>
      <c r="B4" s="13"/>
      <c r="C4" s="132" t="s">
        <v>759</v>
      </c>
      <c r="D4" s="13"/>
      <c r="E4" s="13"/>
      <c r="F4" s="13"/>
      <c r="G4" s="13"/>
      <c r="H4" s="13"/>
      <c r="I4" s="14"/>
      <c r="J4" s="14"/>
      <c r="K4" s="14"/>
      <c r="L4" s="13"/>
      <c r="M4" s="13"/>
      <c r="N4" s="13"/>
      <c r="O4" s="13"/>
      <c r="P4" s="13"/>
      <c r="Q4" s="257"/>
      <c r="R4" s="15"/>
      <c r="S4" s="13"/>
      <c r="T4" s="13"/>
      <c r="U4" s="17"/>
      <c r="V4" s="17"/>
      <c r="W4" s="17"/>
      <c r="X4" s="17"/>
      <c r="Y4" s="17"/>
      <c r="Z4" s="17"/>
      <c r="AA4" s="17"/>
      <c r="AB4" s="151"/>
      <c r="AC4" s="13"/>
      <c r="AD4" s="271"/>
      <c r="AE4" s="194"/>
    </row>
    <row r="5" spans="1:101" ht="3" customHeight="1" thickBot="1" x14ac:dyDescent="0.3">
      <c r="A5" s="13"/>
      <c r="B5" s="13"/>
      <c r="C5" s="18"/>
      <c r="D5" s="13"/>
      <c r="E5" s="13"/>
      <c r="F5" s="13"/>
      <c r="G5" s="13"/>
      <c r="H5" s="13"/>
      <c r="I5" s="14"/>
      <c r="J5" s="14"/>
      <c r="K5" s="14"/>
      <c r="L5" s="13"/>
      <c r="M5" s="13"/>
      <c r="N5" s="13"/>
      <c r="O5" s="13"/>
      <c r="P5" s="13"/>
      <c r="Q5" s="220"/>
      <c r="R5" s="15"/>
      <c r="S5" s="240"/>
      <c r="T5" s="17"/>
      <c r="U5" s="17"/>
      <c r="AB5" s="151"/>
      <c r="AD5" s="271"/>
      <c r="AE5" s="194"/>
    </row>
    <row r="6" spans="1:101" ht="15" customHeight="1" x14ac:dyDescent="0.25">
      <c r="A6" s="294" t="s">
        <v>760</v>
      </c>
      <c r="B6" s="294"/>
      <c r="C6" s="294"/>
      <c r="D6" s="294"/>
      <c r="E6" s="294"/>
      <c r="F6" s="294"/>
      <c r="G6" s="294"/>
      <c r="H6" s="4"/>
      <c r="I6" s="285" t="s">
        <v>750</v>
      </c>
      <c r="J6" s="286"/>
      <c r="K6" s="286"/>
      <c r="L6" s="286"/>
      <c r="M6" s="286"/>
      <c r="N6" s="286"/>
      <c r="O6" s="287"/>
      <c r="P6" s="143"/>
      <c r="Q6" s="276" t="s">
        <v>232</v>
      </c>
      <c r="R6" s="277"/>
      <c r="S6" s="277"/>
      <c r="T6" s="277"/>
      <c r="U6" s="278"/>
      <c r="V6" s="155"/>
      <c r="W6" s="156"/>
      <c r="X6" s="156"/>
      <c r="Y6" s="156"/>
      <c r="Z6" s="156"/>
      <c r="AA6" s="156"/>
      <c r="AB6" s="156"/>
      <c r="AD6" s="271"/>
      <c r="AE6" s="194"/>
    </row>
    <row r="7" spans="1:101" ht="15" customHeight="1" x14ac:dyDescent="0.25">
      <c r="A7" s="294"/>
      <c r="B7" s="294"/>
      <c r="C7" s="294"/>
      <c r="D7" s="294"/>
      <c r="E7" s="294"/>
      <c r="F7" s="294"/>
      <c r="G7" s="294"/>
      <c r="H7" s="4"/>
      <c r="I7" s="288"/>
      <c r="J7" s="289"/>
      <c r="K7" s="289"/>
      <c r="L7" s="289"/>
      <c r="M7" s="289"/>
      <c r="N7" s="289"/>
      <c r="O7" s="290"/>
      <c r="P7" s="13"/>
      <c r="Q7" s="279"/>
      <c r="R7" s="280"/>
      <c r="S7" s="280"/>
      <c r="T7" s="280"/>
      <c r="U7" s="281"/>
      <c r="V7" s="156"/>
      <c r="W7" s="156"/>
      <c r="X7" s="156"/>
      <c r="Y7" s="156"/>
      <c r="Z7" s="156"/>
      <c r="AA7" s="156"/>
      <c r="AB7" s="156"/>
      <c r="AD7" s="271"/>
      <c r="AE7" s="194"/>
    </row>
    <row r="8" spans="1:101" ht="15" customHeight="1" x14ac:dyDescent="0.25">
      <c r="A8" s="294"/>
      <c r="B8" s="294"/>
      <c r="C8" s="294"/>
      <c r="D8" s="294"/>
      <c r="E8" s="294"/>
      <c r="F8" s="294"/>
      <c r="G8" s="294"/>
      <c r="H8" s="4"/>
      <c r="I8" s="288"/>
      <c r="J8" s="289"/>
      <c r="K8" s="289"/>
      <c r="L8" s="289"/>
      <c r="M8" s="289"/>
      <c r="N8" s="289"/>
      <c r="O8" s="290"/>
      <c r="P8" s="13"/>
      <c r="Q8" s="279"/>
      <c r="R8" s="280"/>
      <c r="S8" s="280"/>
      <c r="T8" s="280"/>
      <c r="U8" s="281"/>
      <c r="V8" s="156"/>
      <c r="W8" s="156"/>
      <c r="X8" s="156"/>
      <c r="Y8" s="156"/>
      <c r="Z8" s="156"/>
      <c r="AA8" s="156"/>
      <c r="AB8" s="156"/>
      <c r="AD8" s="271"/>
      <c r="AE8" s="194"/>
    </row>
    <row r="9" spans="1:101" ht="135" customHeight="1" thickBot="1" x14ac:dyDescent="0.3">
      <c r="A9" s="294"/>
      <c r="B9" s="294"/>
      <c r="C9" s="294"/>
      <c r="D9" s="294"/>
      <c r="E9" s="294"/>
      <c r="F9" s="294"/>
      <c r="G9" s="294"/>
      <c r="H9" s="4"/>
      <c r="I9" s="291"/>
      <c r="J9" s="292"/>
      <c r="K9" s="292"/>
      <c r="L9" s="292"/>
      <c r="M9" s="292"/>
      <c r="N9" s="292"/>
      <c r="O9" s="293"/>
      <c r="P9" s="13"/>
      <c r="Q9" s="282"/>
      <c r="R9" s="283"/>
      <c r="S9" s="283"/>
      <c r="T9" s="283"/>
      <c r="U9" s="284"/>
      <c r="V9" s="156"/>
      <c r="W9" s="156"/>
      <c r="X9" s="156"/>
      <c r="Y9" s="156"/>
      <c r="Z9" s="156"/>
      <c r="AA9" s="156"/>
      <c r="AB9" s="156"/>
      <c r="AD9" s="271"/>
      <c r="AE9" s="194"/>
    </row>
    <row r="10" spans="1:101" s="2" customFormat="1" ht="13.9" customHeight="1" x14ac:dyDescent="0.25">
      <c r="A10" s="305" t="s">
        <v>781</v>
      </c>
      <c r="B10" s="305"/>
      <c r="C10" s="152"/>
      <c r="D10" s="152"/>
      <c r="E10" s="306"/>
      <c r="F10" s="306"/>
      <c r="G10" s="306"/>
      <c r="H10" s="306"/>
      <c r="I10" s="306"/>
      <c r="J10" s="306"/>
      <c r="K10" s="306"/>
      <c r="L10" s="306"/>
      <c r="M10" s="306"/>
      <c r="N10" s="306"/>
      <c r="O10" s="306"/>
      <c r="P10" s="306"/>
      <c r="Q10" s="306"/>
      <c r="R10" s="306"/>
      <c r="S10" s="306"/>
      <c r="T10" s="153"/>
      <c r="U10" s="154"/>
      <c r="V10" s="150"/>
      <c r="W10" s="150"/>
      <c r="X10" s="150"/>
      <c r="Y10" s="150"/>
      <c r="Z10" s="150"/>
      <c r="AA10" s="150"/>
      <c r="AB10" s="150"/>
      <c r="AD10" s="193"/>
      <c r="AE10" s="13"/>
    </row>
    <row r="11" spans="1:101"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754</v>
      </c>
      <c r="X11" s="127" t="s">
        <v>755</v>
      </c>
      <c r="Y11" s="127" t="s">
        <v>756</v>
      </c>
      <c r="Z11" s="127" t="s">
        <v>757</v>
      </c>
      <c r="AA11" s="127" t="s">
        <v>758</v>
      </c>
      <c r="AB11" s="127" t="s">
        <v>753</v>
      </c>
      <c r="AC11" s="142"/>
      <c r="AD11" s="272" t="s">
        <v>782</v>
      </c>
      <c r="AE11" s="125" t="s">
        <v>770</v>
      </c>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row>
    <row r="12" spans="1:101"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65"/>
      <c r="AE12" s="29"/>
    </row>
    <row r="13" spans="1:101" s="116" customFormat="1" ht="13.9" customHeight="1" x14ac:dyDescent="0.2">
      <c r="A13" s="169">
        <v>22311</v>
      </c>
      <c r="B13" s="116" t="s">
        <v>312</v>
      </c>
      <c r="C13" s="116" t="s">
        <v>420</v>
      </c>
      <c r="D13" s="116" t="s">
        <v>421</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E13" s="116" t="s">
        <v>774</v>
      </c>
    </row>
    <row r="14" spans="1:101" s="116" customFormat="1" x14ac:dyDescent="0.2">
      <c r="A14" s="169">
        <v>22078</v>
      </c>
      <c r="B14" s="116" t="s">
        <v>464</v>
      </c>
      <c r="C14" s="116" t="s">
        <v>465</v>
      </c>
      <c r="D14" s="116" t="s">
        <v>64</v>
      </c>
      <c r="E14" s="116">
        <v>78745</v>
      </c>
      <c r="F14" s="116" t="s">
        <v>72</v>
      </c>
      <c r="G14" s="116">
        <v>7</v>
      </c>
      <c r="H14" s="116" t="s">
        <v>343</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E14" s="116" t="s">
        <v>774</v>
      </c>
    </row>
    <row r="15" spans="1:101" s="116" customFormat="1" x14ac:dyDescent="0.2">
      <c r="A15" s="169">
        <v>22223</v>
      </c>
      <c r="B15" s="116" t="s">
        <v>521</v>
      </c>
      <c r="C15" s="116" t="s">
        <v>522</v>
      </c>
      <c r="D15" s="116" t="s">
        <v>523</v>
      </c>
      <c r="E15" s="116">
        <v>78154</v>
      </c>
      <c r="F15" s="116" t="s">
        <v>524</v>
      </c>
      <c r="G15" s="116">
        <v>9</v>
      </c>
      <c r="H15" s="116" t="s">
        <v>76</v>
      </c>
      <c r="I15" s="116" t="s">
        <v>78</v>
      </c>
      <c r="K15" s="116" t="s">
        <v>78</v>
      </c>
      <c r="L15" s="116" t="s">
        <v>80</v>
      </c>
      <c r="M15" s="116">
        <v>71</v>
      </c>
      <c r="N15" s="116">
        <v>1</v>
      </c>
      <c r="O15" s="116">
        <v>72</v>
      </c>
      <c r="P15" s="116" t="s">
        <v>82</v>
      </c>
      <c r="Q15" s="221">
        <v>1643708.7</v>
      </c>
      <c r="R15" s="170"/>
      <c r="S15" s="116" t="s">
        <v>99</v>
      </c>
      <c r="T15" s="116" t="s">
        <v>525</v>
      </c>
      <c r="U15" s="116">
        <v>48187210705</v>
      </c>
      <c r="V15" s="116">
        <v>132</v>
      </c>
      <c r="W15" s="116">
        <v>17</v>
      </c>
      <c r="X15" s="116">
        <v>4</v>
      </c>
      <c r="Y15" s="116">
        <v>8</v>
      </c>
      <c r="Z15" s="116">
        <v>4</v>
      </c>
      <c r="AA15" s="116">
        <v>0</v>
      </c>
      <c r="AB15" s="116">
        <f t="shared" si="0"/>
        <v>165</v>
      </c>
    </row>
    <row r="16" spans="1:101" s="116" customFormat="1" x14ac:dyDescent="0.2">
      <c r="A16" s="169">
        <v>22315</v>
      </c>
      <c r="B16" s="116" t="s">
        <v>736</v>
      </c>
      <c r="C16" s="116" t="s">
        <v>740</v>
      </c>
      <c r="D16" s="116" t="s">
        <v>737</v>
      </c>
      <c r="E16" s="116" t="s">
        <v>739</v>
      </c>
      <c r="F16" s="116" t="s">
        <v>738</v>
      </c>
      <c r="G16" s="116">
        <v>4</v>
      </c>
      <c r="H16" s="116" t="s">
        <v>77</v>
      </c>
      <c r="J16" s="116" t="s">
        <v>78</v>
      </c>
      <c r="L16" s="116" t="s">
        <v>742</v>
      </c>
      <c r="M16" s="116">
        <v>56</v>
      </c>
      <c r="N16" s="116">
        <v>0</v>
      </c>
      <c r="O16" s="116">
        <v>56</v>
      </c>
      <c r="P16" s="116" t="s">
        <v>83</v>
      </c>
      <c r="Q16" s="221">
        <v>669544</v>
      </c>
      <c r="R16" s="170"/>
      <c r="S16" s="116" t="s">
        <v>84</v>
      </c>
      <c r="T16" s="116" t="s">
        <v>85</v>
      </c>
      <c r="U16" s="116" t="s">
        <v>741</v>
      </c>
      <c r="V16" s="116">
        <v>132</v>
      </c>
      <c r="W16" s="116">
        <v>17</v>
      </c>
      <c r="X16" s="116">
        <v>4</v>
      </c>
      <c r="Y16" s="116">
        <v>8</v>
      </c>
      <c r="Z16" s="116">
        <v>4</v>
      </c>
      <c r="AA16" s="116">
        <v>0</v>
      </c>
      <c r="AB16" s="116">
        <f t="shared" si="0"/>
        <v>165</v>
      </c>
      <c r="AE16" s="116" t="s">
        <v>774</v>
      </c>
    </row>
    <row r="17" spans="1:31" s="116" customFormat="1" x14ac:dyDescent="0.2">
      <c r="A17" s="169">
        <v>22019</v>
      </c>
      <c r="B17" s="116" t="s">
        <v>318</v>
      </c>
      <c r="C17" s="116" t="s">
        <v>427</v>
      </c>
      <c r="D17" s="116" t="s">
        <v>428</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E17" s="116" t="s">
        <v>774</v>
      </c>
    </row>
    <row r="18" spans="1:31" s="116" customFormat="1" x14ac:dyDescent="0.2">
      <c r="A18" s="169">
        <v>22141</v>
      </c>
      <c r="B18" s="116" t="s">
        <v>496</v>
      </c>
      <c r="C18" s="116" t="s">
        <v>497</v>
      </c>
      <c r="D18" s="116" t="s">
        <v>498</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E18" s="116" t="s">
        <v>774</v>
      </c>
    </row>
    <row r="19" spans="1:31" s="116" customFormat="1" x14ac:dyDescent="0.2">
      <c r="A19" s="169">
        <v>22313</v>
      </c>
      <c r="B19" s="116" t="s">
        <v>494</v>
      </c>
      <c r="C19" s="116" t="s">
        <v>495</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row>
    <row r="20" spans="1:31" s="116" customFormat="1" x14ac:dyDescent="0.2">
      <c r="A20" s="169">
        <v>22314</v>
      </c>
      <c r="B20" s="116" t="s">
        <v>315</v>
      </c>
      <c r="C20" s="116" t="s">
        <v>423</v>
      </c>
      <c r="D20" s="116" t="s">
        <v>424</v>
      </c>
      <c r="E20" s="116">
        <v>75755</v>
      </c>
      <c r="F20" s="116" t="s">
        <v>316</v>
      </c>
      <c r="G20" s="116">
        <v>4</v>
      </c>
      <c r="H20" s="116" t="s">
        <v>77</v>
      </c>
      <c r="I20" s="116" t="s">
        <v>78</v>
      </c>
      <c r="L20" s="116" t="s">
        <v>79</v>
      </c>
      <c r="M20" s="116">
        <v>24</v>
      </c>
      <c r="N20" s="116">
        <v>0</v>
      </c>
      <c r="O20" s="116">
        <v>24</v>
      </c>
      <c r="P20" s="116" t="s">
        <v>83</v>
      </c>
      <c r="Q20" s="221">
        <v>270453</v>
      </c>
      <c r="R20" s="170"/>
      <c r="S20" s="116" t="s">
        <v>84</v>
      </c>
      <c r="T20" s="116" t="s">
        <v>85</v>
      </c>
      <c r="U20" s="116">
        <v>48459950500</v>
      </c>
      <c r="V20" s="116">
        <v>125</v>
      </c>
      <c r="W20" s="116">
        <v>17</v>
      </c>
      <c r="X20" s="116">
        <v>4</v>
      </c>
      <c r="Y20" s="116">
        <v>8</v>
      </c>
      <c r="Z20" s="116">
        <v>4</v>
      </c>
      <c r="AA20" s="116">
        <v>7</v>
      </c>
      <c r="AB20" s="116">
        <f t="shared" si="0"/>
        <v>165</v>
      </c>
      <c r="AE20" s="116" t="s">
        <v>774</v>
      </c>
    </row>
    <row r="21" spans="1:31" s="116" customFormat="1" x14ac:dyDescent="0.2">
      <c r="A21" s="169">
        <v>22094</v>
      </c>
      <c r="B21" s="116" t="s">
        <v>325</v>
      </c>
      <c r="C21" s="116" t="s">
        <v>452</v>
      </c>
      <c r="D21" s="116" t="s">
        <v>453</v>
      </c>
      <c r="E21" s="116">
        <v>77414</v>
      </c>
      <c r="F21" s="116" t="s">
        <v>75</v>
      </c>
      <c r="G21" s="116">
        <v>6</v>
      </c>
      <c r="H21" s="116" t="s">
        <v>326</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E21" s="116" t="s">
        <v>774</v>
      </c>
    </row>
    <row r="22" spans="1:31" s="116" customFormat="1" x14ac:dyDescent="0.2">
      <c r="A22" s="169">
        <v>22100</v>
      </c>
      <c r="B22" s="116" t="s">
        <v>327</v>
      </c>
      <c r="C22" s="116" t="s">
        <v>454</v>
      </c>
      <c r="D22" s="116" t="s">
        <v>455</v>
      </c>
      <c r="E22" s="116">
        <v>78934</v>
      </c>
      <c r="F22" s="116" t="s">
        <v>328</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E22" s="116" t="s">
        <v>774</v>
      </c>
    </row>
    <row r="23" spans="1:31" s="116" customFormat="1" x14ac:dyDescent="0.2">
      <c r="A23" s="169">
        <v>22060</v>
      </c>
      <c r="B23" s="116" t="s">
        <v>342</v>
      </c>
      <c r="C23" s="116" t="s">
        <v>57</v>
      </c>
      <c r="D23" s="116" t="s">
        <v>61</v>
      </c>
      <c r="E23" s="116">
        <v>77099</v>
      </c>
      <c r="F23" s="116" t="s">
        <v>68</v>
      </c>
      <c r="G23" s="116">
        <v>6</v>
      </c>
      <c r="H23" s="116" t="s">
        <v>343</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E23" s="116" t="s">
        <v>775</v>
      </c>
    </row>
    <row r="24" spans="1:31" s="116" customFormat="1" x14ac:dyDescent="0.2">
      <c r="A24" s="169">
        <v>22273</v>
      </c>
      <c r="B24" s="116" t="s">
        <v>365</v>
      </c>
      <c r="C24" s="116" t="s">
        <v>450</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366</v>
      </c>
      <c r="T24" s="116" t="s">
        <v>85</v>
      </c>
      <c r="U24" s="116">
        <v>48201432701</v>
      </c>
      <c r="V24" s="116">
        <v>125</v>
      </c>
      <c r="W24" s="116">
        <v>17</v>
      </c>
      <c r="X24" s="116">
        <v>4</v>
      </c>
      <c r="Y24" s="116">
        <v>8</v>
      </c>
      <c r="Z24" s="116">
        <v>4</v>
      </c>
      <c r="AA24" s="116">
        <v>7</v>
      </c>
      <c r="AB24" s="116">
        <f t="shared" si="0"/>
        <v>165</v>
      </c>
      <c r="AE24" s="116" t="s">
        <v>775</v>
      </c>
    </row>
    <row r="25" spans="1:31" s="116" customFormat="1" x14ac:dyDescent="0.2">
      <c r="A25" s="169">
        <v>22312</v>
      </c>
      <c r="B25" s="116" t="s">
        <v>313</v>
      </c>
      <c r="C25" s="116" t="s">
        <v>422</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E25" s="116" t="s">
        <v>774</v>
      </c>
    </row>
    <row r="26" spans="1:31" s="116" customFormat="1" x14ac:dyDescent="0.2">
      <c r="A26" s="169">
        <v>22316</v>
      </c>
      <c r="B26" s="116" t="s">
        <v>748</v>
      </c>
      <c r="C26" s="116" t="s">
        <v>743</v>
      </c>
      <c r="D26" s="116" t="s">
        <v>744</v>
      </c>
      <c r="E26" s="116" t="s">
        <v>745</v>
      </c>
      <c r="F26" s="116" t="s">
        <v>746</v>
      </c>
      <c r="G26" s="116">
        <v>8</v>
      </c>
      <c r="H26" s="116" t="s">
        <v>77</v>
      </c>
      <c r="J26" s="116" t="s">
        <v>78</v>
      </c>
      <c r="L26" s="116" t="s">
        <v>742</v>
      </c>
      <c r="M26" s="116">
        <v>41</v>
      </c>
      <c r="N26" s="116">
        <v>0</v>
      </c>
      <c r="O26" s="116">
        <v>41</v>
      </c>
      <c r="P26" s="116" t="s">
        <v>82</v>
      </c>
      <c r="Q26" s="221">
        <v>520375</v>
      </c>
      <c r="R26" s="170" t="s">
        <v>749</v>
      </c>
      <c r="S26" s="116" t="s">
        <v>84</v>
      </c>
      <c r="T26" s="116" t="s">
        <v>85</v>
      </c>
      <c r="U26" s="116" t="s">
        <v>747</v>
      </c>
      <c r="V26" s="116">
        <v>125</v>
      </c>
      <c r="W26" s="116">
        <v>17</v>
      </c>
      <c r="X26" s="116">
        <v>4</v>
      </c>
      <c r="Y26" s="116">
        <v>8</v>
      </c>
      <c r="Z26" s="116">
        <v>4</v>
      </c>
      <c r="AA26" s="116">
        <v>7</v>
      </c>
      <c r="AB26" s="116">
        <f t="shared" si="0"/>
        <v>165</v>
      </c>
      <c r="AE26" s="260" t="s">
        <v>774</v>
      </c>
    </row>
    <row r="27" spans="1:31" s="116" customFormat="1" x14ac:dyDescent="0.2">
      <c r="A27" s="169">
        <v>22002</v>
      </c>
      <c r="B27" s="116" t="s">
        <v>258</v>
      </c>
      <c r="C27" s="116" t="s">
        <v>383</v>
      </c>
      <c r="D27" s="116" t="s">
        <v>384</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E27" s="116" t="s">
        <v>774</v>
      </c>
    </row>
    <row r="28" spans="1:31" s="116" customFormat="1" x14ac:dyDescent="0.2">
      <c r="A28" s="169">
        <v>22231</v>
      </c>
      <c r="B28" s="116" t="s">
        <v>582</v>
      </c>
      <c r="C28" s="116" t="s">
        <v>56</v>
      </c>
      <c r="D28" s="116" t="s">
        <v>60</v>
      </c>
      <c r="E28" s="116">
        <v>79763</v>
      </c>
      <c r="F28" s="116" t="s">
        <v>67</v>
      </c>
      <c r="G28" s="116">
        <v>12</v>
      </c>
      <c r="H28" s="116" t="s">
        <v>343</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row>
    <row r="29" spans="1:31" s="116" customFormat="1" x14ac:dyDescent="0.2">
      <c r="A29" s="169">
        <v>22120</v>
      </c>
      <c r="B29" s="116" t="s">
        <v>304</v>
      </c>
      <c r="C29" s="116" t="s">
        <v>415</v>
      </c>
      <c r="D29" s="116" t="s">
        <v>416</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row>
    <row r="30" spans="1:31" s="116" customFormat="1" x14ac:dyDescent="0.2">
      <c r="A30" s="169">
        <v>22121</v>
      </c>
      <c r="B30" s="116" t="s">
        <v>575</v>
      </c>
      <c r="C30" s="116" t="s">
        <v>576</v>
      </c>
      <c r="D30" s="116" t="s">
        <v>577</v>
      </c>
      <c r="E30" s="116">
        <v>76943</v>
      </c>
      <c r="F30" s="116" t="s">
        <v>578</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row>
    <row r="31" spans="1:31"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126</v>
      </c>
      <c r="W31" s="116">
        <v>17</v>
      </c>
      <c r="X31" s="116">
        <v>4</v>
      </c>
      <c r="Y31" s="116">
        <v>8</v>
      </c>
      <c r="Z31" s="116">
        <v>4</v>
      </c>
      <c r="AA31" s="116">
        <v>0</v>
      </c>
      <c r="AB31" s="116">
        <f t="shared" si="0"/>
        <v>159</v>
      </c>
    </row>
    <row r="32" spans="1:31" s="116" customFormat="1" x14ac:dyDescent="0.2">
      <c r="A32" s="169">
        <v>22270</v>
      </c>
      <c r="B32" s="116" t="s">
        <v>320</v>
      </c>
      <c r="C32" s="116" t="s">
        <v>429</v>
      </c>
      <c r="D32" s="116" t="s">
        <v>430</v>
      </c>
      <c r="E32" s="116">
        <v>77351</v>
      </c>
      <c r="F32" s="116" t="s">
        <v>321</v>
      </c>
      <c r="G32" s="116">
        <v>5</v>
      </c>
      <c r="H32" s="116" t="s">
        <v>77</v>
      </c>
      <c r="J32" s="116" t="s">
        <v>78</v>
      </c>
      <c r="L32" s="116" t="s">
        <v>751</v>
      </c>
      <c r="M32" s="116">
        <v>50</v>
      </c>
      <c r="N32" s="116">
        <v>0</v>
      </c>
      <c r="O32" s="116">
        <v>50</v>
      </c>
      <c r="P32" s="116" t="s">
        <v>82</v>
      </c>
      <c r="Q32" s="221">
        <v>753667</v>
      </c>
      <c r="R32" s="170" t="s">
        <v>78</v>
      </c>
      <c r="S32" s="116" t="s">
        <v>148</v>
      </c>
      <c r="T32" s="116" t="s">
        <v>145</v>
      </c>
      <c r="U32" s="116">
        <v>48373210500</v>
      </c>
      <c r="V32" s="116">
        <v>123</v>
      </c>
      <c r="W32" s="116">
        <v>17</v>
      </c>
      <c r="X32" s="116">
        <v>4</v>
      </c>
      <c r="Y32" s="116">
        <v>8</v>
      </c>
      <c r="Z32" s="116">
        <v>2</v>
      </c>
      <c r="AA32" s="116">
        <v>0</v>
      </c>
      <c r="AB32" s="116">
        <f t="shared" si="0"/>
        <v>154</v>
      </c>
    </row>
    <row r="33" spans="1:104" s="116" customFormat="1" x14ac:dyDescent="0.2">
      <c r="A33" s="169">
        <v>22950</v>
      </c>
      <c r="B33" s="116" t="s">
        <v>596</v>
      </c>
      <c r="C33" s="116" t="s">
        <v>597</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600</v>
      </c>
    </row>
    <row r="34" spans="1:104" s="116" customFormat="1" x14ac:dyDescent="0.2">
      <c r="A34" s="169">
        <v>22951</v>
      </c>
      <c r="B34" s="116" t="s">
        <v>598</v>
      </c>
      <c r="C34" s="116" t="s">
        <v>599</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601</v>
      </c>
      <c r="U34" s="116">
        <v>48201332600</v>
      </c>
      <c r="V34" s="116" t="s">
        <v>602</v>
      </c>
    </row>
    <row r="35" spans="1:104" s="116" customFormat="1" x14ac:dyDescent="0.2">
      <c r="A35" s="195">
        <v>22050</v>
      </c>
      <c r="B35" s="196" t="s">
        <v>761</v>
      </c>
      <c r="C35" s="196" t="s">
        <v>762</v>
      </c>
      <c r="D35" s="196" t="s">
        <v>763</v>
      </c>
      <c r="E35" s="196">
        <v>75763</v>
      </c>
      <c r="F35" s="196" t="s">
        <v>764</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202"/>
      <c r="AE35" s="198" t="s">
        <v>771</v>
      </c>
    </row>
    <row r="36" spans="1:104" s="196" customFormat="1" x14ac:dyDescent="0.2">
      <c r="A36" s="195">
        <v>22062</v>
      </c>
      <c r="B36" s="196" t="s">
        <v>528</v>
      </c>
      <c r="C36" s="196" t="s">
        <v>529</v>
      </c>
      <c r="D36" s="196" t="s">
        <v>530</v>
      </c>
      <c r="E36" s="196">
        <v>78357</v>
      </c>
      <c r="F36" s="196" t="s">
        <v>752</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E36" s="198" t="s">
        <v>771</v>
      </c>
    </row>
    <row r="37" spans="1:104"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F37" s="84"/>
    </row>
    <row r="38" spans="1:104" s="120" customFormat="1" ht="15" x14ac:dyDescent="0.25">
      <c r="A38" s="40" t="s">
        <v>52</v>
      </c>
      <c r="B38" s="45"/>
      <c r="C38" s="42">
        <v>11515896.99</v>
      </c>
      <c r="D38" s="160" t="s">
        <v>227</v>
      </c>
      <c r="E38" s="264">
        <v>22</v>
      </c>
      <c r="F38" s="161"/>
      <c r="G38" s="161"/>
      <c r="H38" s="161"/>
      <c r="I38" s="161"/>
      <c r="J38" s="118"/>
      <c r="K38" s="161"/>
      <c r="L38" s="161"/>
      <c r="M38" s="297" t="s">
        <v>19</v>
      </c>
      <c r="N38" s="298"/>
      <c r="O38" s="298"/>
      <c r="P38" s="299"/>
      <c r="Q38" s="222">
        <f>SUM(Q13:Q36)</f>
        <v>14619466.669999991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row>
    <row r="39" spans="1:104" s="120" customFormat="1" ht="15" x14ac:dyDescent="0.25">
      <c r="A39" s="45"/>
      <c r="B39" s="164" t="s">
        <v>20</v>
      </c>
      <c r="C39" s="46">
        <v>3838632.3300000005</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row>
    <row r="40" spans="1:104"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4"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c r="AD41" s="273"/>
    </row>
    <row r="42" spans="1:104" s="84" customFormat="1" x14ac:dyDescent="0.2">
      <c r="A42" s="171">
        <v>22172</v>
      </c>
      <c r="B42" s="84" t="s">
        <v>239</v>
      </c>
      <c r="C42" s="84" t="s">
        <v>375</v>
      </c>
      <c r="D42" s="84" t="s">
        <v>376</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row>
    <row r="43" spans="1:104" s="84" customFormat="1" x14ac:dyDescent="0.2">
      <c r="A43" s="171">
        <v>22162</v>
      </c>
      <c r="B43" s="84" t="s">
        <v>100</v>
      </c>
      <c r="C43" s="84" t="s">
        <v>374</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row>
    <row r="44" spans="1:104" s="84" customFormat="1" x14ac:dyDescent="0.2">
      <c r="A44" s="171">
        <v>22952</v>
      </c>
      <c r="B44" s="84" t="s">
        <v>603</v>
      </c>
      <c r="C44" s="84" t="s">
        <v>604</v>
      </c>
      <c r="D44" s="84" t="s">
        <v>605</v>
      </c>
      <c r="E44" s="84">
        <v>79029</v>
      </c>
      <c r="F44" s="84" t="s">
        <v>606</v>
      </c>
      <c r="G44" s="84">
        <v>1</v>
      </c>
      <c r="H44" s="84" t="s">
        <v>77</v>
      </c>
      <c r="L44" s="84" t="s">
        <v>81</v>
      </c>
      <c r="M44" s="84">
        <v>56</v>
      </c>
      <c r="N44" s="84">
        <v>8</v>
      </c>
      <c r="O44" s="84">
        <v>64</v>
      </c>
      <c r="P44" s="84" t="s">
        <v>82</v>
      </c>
      <c r="Q44" s="221">
        <v>49230</v>
      </c>
      <c r="R44" s="172"/>
      <c r="S44" s="116" t="s">
        <v>241</v>
      </c>
      <c r="U44" s="84">
        <v>48341950200</v>
      </c>
      <c r="V44" s="84" t="s">
        <v>607</v>
      </c>
    </row>
    <row r="45" spans="1:104"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4" s="80" customFormat="1" ht="15" x14ac:dyDescent="0.25">
      <c r="A46" s="40" t="s">
        <v>23</v>
      </c>
      <c r="B46" s="85"/>
      <c r="C46" s="47">
        <v>688284.70998601802</v>
      </c>
      <c r="D46" s="86" t="s">
        <v>227</v>
      </c>
      <c r="E46" s="71">
        <v>2</v>
      </c>
      <c r="F46" s="73"/>
      <c r="G46" s="73"/>
      <c r="H46" s="87"/>
      <c r="I46" s="73"/>
      <c r="J46" s="88"/>
      <c r="K46" s="73"/>
      <c r="L46" s="73"/>
      <c r="M46" s="300" t="s">
        <v>19</v>
      </c>
      <c r="N46" s="301"/>
      <c r="O46" s="301"/>
      <c r="P46" s="302"/>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row>
    <row r="47" spans="1:104"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4"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265"/>
      <c r="AE48" s="30"/>
    </row>
    <row r="49" spans="1:104" s="30" customFormat="1" x14ac:dyDescent="0.2">
      <c r="A49" s="210">
        <v>22153</v>
      </c>
      <c r="B49" s="186" t="s">
        <v>236</v>
      </c>
      <c r="C49" s="186" t="s">
        <v>370</v>
      </c>
      <c r="D49" s="186" t="s">
        <v>373</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193">
        <v>1</v>
      </c>
      <c r="AE49" s="2" t="s">
        <v>774</v>
      </c>
    </row>
    <row r="50" spans="1:104" s="84" customFormat="1" x14ac:dyDescent="0.2">
      <c r="A50" s="169">
        <v>22160</v>
      </c>
      <c r="B50" s="116" t="s">
        <v>237</v>
      </c>
      <c r="C50" s="116" t="s">
        <v>371</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93">
        <v>2</v>
      </c>
      <c r="AE50" s="116"/>
    </row>
    <row r="51" spans="1:104" s="84" customFormat="1" x14ac:dyDescent="0.2">
      <c r="A51" s="169">
        <v>22044</v>
      </c>
      <c r="B51" s="116" t="s">
        <v>234</v>
      </c>
      <c r="C51" s="116" t="s">
        <v>368</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c r="AE51" s="116"/>
    </row>
    <row r="52" spans="1:104" s="84" customFormat="1" x14ac:dyDescent="0.2">
      <c r="A52" s="169">
        <v>22069</v>
      </c>
      <c r="B52" s="116" t="s">
        <v>235</v>
      </c>
      <c r="C52" s="116" t="s">
        <v>369</v>
      </c>
      <c r="D52" s="116" t="s">
        <v>372</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c r="AE52" s="116"/>
    </row>
    <row r="53" spans="1:104" s="84" customFormat="1" x14ac:dyDescent="0.2">
      <c r="A53" s="169">
        <v>22953</v>
      </c>
      <c r="B53" s="116" t="s">
        <v>608</v>
      </c>
      <c r="C53" s="116" t="s">
        <v>609</v>
      </c>
      <c r="D53" s="116" t="s">
        <v>108</v>
      </c>
      <c r="E53" s="116">
        <v>79401</v>
      </c>
      <c r="F53" s="116" t="s">
        <v>108</v>
      </c>
      <c r="G53" s="116">
        <v>1</v>
      </c>
      <c r="H53" s="186" t="s">
        <v>76</v>
      </c>
      <c r="I53" s="186"/>
      <c r="J53" s="186"/>
      <c r="K53" s="186"/>
      <c r="L53" s="186" t="s">
        <v>610</v>
      </c>
      <c r="M53" s="186">
        <v>75</v>
      </c>
      <c r="N53" s="186">
        <v>14</v>
      </c>
      <c r="O53" s="186">
        <v>89</v>
      </c>
      <c r="P53" s="186" t="s">
        <v>82</v>
      </c>
      <c r="Q53" s="225">
        <v>159954</v>
      </c>
      <c r="R53" s="209"/>
      <c r="S53" s="186" t="s">
        <v>104</v>
      </c>
      <c r="T53" s="116"/>
      <c r="U53" s="116">
        <v>48303000700</v>
      </c>
      <c r="V53" s="116" t="s">
        <v>611</v>
      </c>
      <c r="W53" s="116"/>
      <c r="X53" s="116"/>
      <c r="Y53" s="116"/>
      <c r="Z53" s="116"/>
      <c r="AA53" s="116"/>
      <c r="AB53" s="116"/>
      <c r="AC53" s="116"/>
      <c r="AD53" s="116"/>
      <c r="AE53" s="116"/>
    </row>
    <row r="54" spans="1:104"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4" s="80" customFormat="1" ht="15" x14ac:dyDescent="0.25">
      <c r="A55" s="40" t="s">
        <v>23</v>
      </c>
      <c r="B55" s="85"/>
      <c r="C55" s="51">
        <v>1229111.2258271493</v>
      </c>
      <c r="D55" s="86" t="s">
        <v>227</v>
      </c>
      <c r="E55" s="71">
        <v>4</v>
      </c>
      <c r="F55" s="73"/>
      <c r="G55" s="73"/>
      <c r="H55" s="87"/>
      <c r="I55" s="73"/>
      <c r="J55" s="88"/>
      <c r="K55" s="73"/>
      <c r="L55" s="73"/>
      <c r="M55" s="300" t="s">
        <v>19</v>
      </c>
      <c r="N55" s="301"/>
      <c r="O55" s="301"/>
      <c r="P55" s="302"/>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row>
    <row r="56" spans="1:104"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4"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c r="AD57" s="274"/>
    </row>
    <row r="58" spans="1:104" s="84" customFormat="1" x14ac:dyDescent="0.2">
      <c r="A58" s="173">
        <v>22220</v>
      </c>
      <c r="B58" s="174" t="s">
        <v>253</v>
      </c>
      <c r="C58" s="174" t="s">
        <v>380</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E58" s="84" t="s">
        <v>777</v>
      </c>
    </row>
    <row r="59" spans="1:104" s="84" customFormat="1" x14ac:dyDescent="0.2">
      <c r="A59" s="173">
        <v>22327</v>
      </c>
      <c r="B59" s="174" t="s">
        <v>254</v>
      </c>
      <c r="C59" s="174" t="s">
        <v>381</v>
      </c>
      <c r="D59" s="174" t="s">
        <v>382</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4" s="84" customFormat="1" x14ac:dyDescent="0.2">
      <c r="A60" s="173">
        <v>22954</v>
      </c>
      <c r="B60" s="174" t="s">
        <v>612</v>
      </c>
      <c r="C60" s="174" t="s">
        <v>613</v>
      </c>
      <c r="D60" s="174" t="s">
        <v>614</v>
      </c>
      <c r="E60" s="174">
        <v>76384</v>
      </c>
      <c r="F60" s="174" t="s">
        <v>615</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616</v>
      </c>
      <c r="W60" s="157"/>
      <c r="X60" s="157"/>
      <c r="Y60" s="157"/>
      <c r="Z60" s="157"/>
      <c r="AA60" s="157"/>
      <c r="AB60" s="105"/>
    </row>
    <row r="61" spans="1:104"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4" s="80" customFormat="1" ht="15" x14ac:dyDescent="0.25">
      <c r="A62" s="40" t="s">
        <v>23</v>
      </c>
      <c r="B62" s="85"/>
      <c r="C62" s="51">
        <v>600000</v>
      </c>
      <c r="D62" s="86" t="s">
        <v>227</v>
      </c>
      <c r="E62" s="71">
        <v>2</v>
      </c>
      <c r="F62" s="73"/>
      <c r="G62" s="73"/>
      <c r="H62" s="87"/>
      <c r="I62" s="73"/>
      <c r="J62" s="88"/>
      <c r="K62" s="73"/>
      <c r="L62" s="73"/>
      <c r="M62" s="300" t="s">
        <v>19</v>
      </c>
      <c r="N62" s="301"/>
      <c r="O62" s="301"/>
      <c r="P62" s="302"/>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row>
    <row r="63" spans="1:104"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4"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c r="AD64" s="274"/>
    </row>
    <row r="65" spans="1:104" s="84" customFormat="1" x14ac:dyDescent="0.2">
      <c r="A65" s="173">
        <v>22025</v>
      </c>
      <c r="B65" s="174" t="s">
        <v>249</v>
      </c>
      <c r="C65" s="174" t="s">
        <v>377</v>
      </c>
      <c r="D65" s="174" t="s">
        <v>378</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E65" s="84" t="s">
        <v>777</v>
      </c>
    </row>
    <row r="66" spans="1:104" s="84" customFormat="1" x14ac:dyDescent="0.2">
      <c r="A66" s="173">
        <v>22282</v>
      </c>
      <c r="B66" s="174" t="s">
        <v>251</v>
      </c>
      <c r="C66" s="174" t="s">
        <v>379</v>
      </c>
      <c r="D66" s="174" t="s">
        <v>378</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4" s="84" customFormat="1" x14ac:dyDescent="0.2">
      <c r="A67" s="176">
        <v>22955</v>
      </c>
      <c r="B67" s="177" t="s">
        <v>617</v>
      </c>
      <c r="C67" s="174" t="s">
        <v>618</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621</v>
      </c>
      <c r="W67" s="157"/>
      <c r="X67" s="157"/>
      <c r="Y67" s="157"/>
      <c r="Z67" s="157"/>
      <c r="AA67" s="157"/>
      <c r="AB67" s="105"/>
    </row>
    <row r="68" spans="1:104" s="84" customFormat="1" x14ac:dyDescent="0.2">
      <c r="A68" s="176">
        <v>22956</v>
      </c>
      <c r="B68" s="177" t="s">
        <v>619</v>
      </c>
      <c r="C68" s="174" t="s">
        <v>620</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622</v>
      </c>
      <c r="W68" s="157"/>
      <c r="X68" s="157"/>
      <c r="Y68" s="157"/>
      <c r="Z68" s="157"/>
      <c r="AA68" s="157"/>
      <c r="AB68" s="105"/>
    </row>
    <row r="69" spans="1:104"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4" s="80" customFormat="1" ht="15" x14ac:dyDescent="0.25">
      <c r="A70" s="40" t="s">
        <v>23</v>
      </c>
      <c r="B70" s="85"/>
      <c r="C70" s="51">
        <v>600000</v>
      </c>
      <c r="D70" s="86" t="s">
        <v>227</v>
      </c>
      <c r="E70" s="71">
        <v>2</v>
      </c>
      <c r="F70" s="73"/>
      <c r="G70" s="73"/>
      <c r="H70" s="87"/>
      <c r="I70" s="73"/>
      <c r="J70" s="88"/>
      <c r="K70" s="73"/>
      <c r="L70" s="73"/>
      <c r="M70" s="300" t="s">
        <v>19</v>
      </c>
      <c r="N70" s="301"/>
      <c r="O70" s="301"/>
      <c r="P70" s="302"/>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row>
    <row r="71" spans="1:104"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4"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c r="AD72" s="274"/>
    </row>
    <row r="73" spans="1:104" s="84" customFormat="1" x14ac:dyDescent="0.2">
      <c r="A73" s="173">
        <v>22269</v>
      </c>
      <c r="B73" s="174" t="s">
        <v>287</v>
      </c>
      <c r="C73" s="174" t="s">
        <v>411</v>
      </c>
      <c r="D73" s="174" t="s">
        <v>412</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133</v>
      </c>
      <c r="W73" s="84">
        <v>17</v>
      </c>
      <c r="X73" s="84">
        <v>4</v>
      </c>
      <c r="Y73" s="84">
        <v>8</v>
      </c>
      <c r="Z73" s="84">
        <v>4</v>
      </c>
      <c r="AA73" s="84">
        <v>0</v>
      </c>
      <c r="AB73" s="84">
        <f>SUM(V73:AA73)</f>
        <v>166</v>
      </c>
      <c r="AE73" s="84" t="s">
        <v>780</v>
      </c>
    </row>
    <row r="74" spans="1:104" s="84" customFormat="1" x14ac:dyDescent="0.2">
      <c r="A74" s="173">
        <v>22957</v>
      </c>
      <c r="B74" s="174" t="s">
        <v>623</v>
      </c>
      <c r="C74" s="174" t="s">
        <v>624</v>
      </c>
      <c r="D74" s="174" t="s">
        <v>625</v>
      </c>
      <c r="E74" s="174">
        <v>75119</v>
      </c>
      <c r="F74" s="174" t="s">
        <v>626</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633</v>
      </c>
    </row>
    <row r="75" spans="1:104" s="84" customFormat="1" x14ac:dyDescent="0.2">
      <c r="A75" s="173">
        <v>22958</v>
      </c>
      <c r="B75" s="174" t="s">
        <v>627</v>
      </c>
      <c r="C75" s="174" t="s">
        <v>628</v>
      </c>
      <c r="D75" s="174" t="s">
        <v>625</v>
      </c>
      <c r="E75" s="174">
        <v>75119</v>
      </c>
      <c r="F75" s="174" t="s">
        <v>626</v>
      </c>
      <c r="G75" s="174">
        <v>3</v>
      </c>
      <c r="H75" s="174" t="s">
        <v>77</v>
      </c>
      <c r="I75" s="174"/>
      <c r="J75" s="174"/>
      <c r="K75" s="174"/>
      <c r="L75" s="174" t="s">
        <v>81</v>
      </c>
      <c r="M75" s="174">
        <v>40</v>
      </c>
      <c r="N75" s="174">
        <v>8</v>
      </c>
      <c r="O75" s="174">
        <v>48</v>
      </c>
      <c r="P75" s="174" t="s">
        <v>83</v>
      </c>
      <c r="Q75" s="225">
        <v>43054</v>
      </c>
      <c r="R75" s="175"/>
      <c r="S75" s="116" t="s">
        <v>634</v>
      </c>
      <c r="U75" s="84">
        <v>48139061400</v>
      </c>
      <c r="V75" s="84" t="s">
        <v>635</v>
      </c>
    </row>
    <row r="76" spans="1:104" s="84" customFormat="1" x14ac:dyDescent="0.2">
      <c r="A76" s="173">
        <v>22959</v>
      </c>
      <c r="B76" s="174" t="s">
        <v>629</v>
      </c>
      <c r="C76" s="174" t="s">
        <v>630</v>
      </c>
      <c r="D76" s="174" t="s">
        <v>631</v>
      </c>
      <c r="E76" s="174">
        <v>76048</v>
      </c>
      <c r="F76" s="174" t="s">
        <v>632</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636</v>
      </c>
    </row>
    <row r="77" spans="1:104"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4" s="80" customFormat="1" ht="15" x14ac:dyDescent="0.25">
      <c r="A78" s="40" t="s">
        <v>23</v>
      </c>
      <c r="B78" s="85"/>
      <c r="C78" s="51">
        <v>600000</v>
      </c>
      <c r="D78" s="86" t="s">
        <v>227</v>
      </c>
      <c r="E78" s="71">
        <v>1</v>
      </c>
      <c r="F78" s="73"/>
      <c r="G78" s="73"/>
      <c r="H78" s="87"/>
      <c r="I78" s="73"/>
      <c r="J78" s="88"/>
      <c r="K78" s="73"/>
      <c r="L78" s="73"/>
      <c r="M78" s="300" t="s">
        <v>19</v>
      </c>
      <c r="N78" s="301"/>
      <c r="O78" s="301"/>
      <c r="P78" s="302"/>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row>
    <row r="79" spans="1:104"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4"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265"/>
      <c r="AE80" s="30"/>
    </row>
    <row r="81" spans="1:31" s="30" customFormat="1" x14ac:dyDescent="0.2">
      <c r="A81" s="116">
        <v>22285</v>
      </c>
      <c r="B81" s="116" t="s">
        <v>290</v>
      </c>
      <c r="C81" s="116" t="s">
        <v>406</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99" si="3">SUM(V81:AA81)</f>
        <v>172</v>
      </c>
      <c r="AC81" s="116"/>
      <c r="AD81" s="116">
        <v>1</v>
      </c>
      <c r="AE81" s="116" t="s">
        <v>778</v>
      </c>
    </row>
    <row r="82" spans="1:31" s="84" customFormat="1" x14ac:dyDescent="0.2">
      <c r="A82" s="169">
        <v>22218</v>
      </c>
      <c r="B82" s="116" t="s">
        <v>275</v>
      </c>
      <c r="C82" s="116" t="s">
        <v>395</v>
      </c>
      <c r="D82" s="116" t="s">
        <v>396</v>
      </c>
      <c r="E82" s="116">
        <v>75067</v>
      </c>
      <c r="F82" s="116" t="s">
        <v>132</v>
      </c>
      <c r="G82" s="116">
        <v>3</v>
      </c>
      <c r="H82" s="116" t="s">
        <v>76</v>
      </c>
      <c r="I82" s="116"/>
      <c r="J82" s="116"/>
      <c r="K82" s="116"/>
      <c r="L82" s="116" t="s">
        <v>81</v>
      </c>
      <c r="M82" s="116">
        <v>48</v>
      </c>
      <c r="N82" s="116">
        <v>0</v>
      </c>
      <c r="O82" s="116">
        <v>48</v>
      </c>
      <c r="P82" s="116" t="s">
        <v>83</v>
      </c>
      <c r="Q82" s="221">
        <v>1234562.1299999999</v>
      </c>
      <c r="R82" s="170"/>
      <c r="S82" s="116" t="s">
        <v>276</v>
      </c>
      <c r="T82" s="116" t="s">
        <v>141</v>
      </c>
      <c r="U82" s="116">
        <v>48121021740</v>
      </c>
      <c r="V82" s="116">
        <v>139</v>
      </c>
      <c r="W82" s="116">
        <v>17</v>
      </c>
      <c r="X82" s="116">
        <v>4</v>
      </c>
      <c r="Y82" s="116">
        <v>8</v>
      </c>
      <c r="Z82" s="116">
        <v>4</v>
      </c>
      <c r="AA82" s="116">
        <v>0</v>
      </c>
      <c r="AB82" s="193">
        <f t="shared" si="3"/>
        <v>172</v>
      </c>
      <c r="AC82" s="116"/>
      <c r="AD82" s="116">
        <v>2</v>
      </c>
      <c r="AE82" s="116" t="s">
        <v>774</v>
      </c>
    </row>
    <row r="83" spans="1:31" s="84" customFormat="1" x14ac:dyDescent="0.2">
      <c r="A83" s="169">
        <v>22110</v>
      </c>
      <c r="B83" s="116" t="s">
        <v>269</v>
      </c>
      <c r="C83" s="116" t="s">
        <v>392</v>
      </c>
      <c r="D83" s="116" t="s">
        <v>118</v>
      </c>
      <c r="E83" s="116">
        <v>75254</v>
      </c>
      <c r="F83" s="116" t="s">
        <v>118</v>
      </c>
      <c r="G83" s="116">
        <v>3</v>
      </c>
      <c r="H83" s="116" t="s">
        <v>76</v>
      </c>
      <c r="I83" s="116"/>
      <c r="J83" s="116"/>
      <c r="K83" s="116"/>
      <c r="L83" s="116" t="s">
        <v>81</v>
      </c>
      <c r="M83" s="116">
        <v>116</v>
      </c>
      <c r="N83" s="116">
        <v>52</v>
      </c>
      <c r="O83" s="116">
        <v>168</v>
      </c>
      <c r="P83" s="116" t="s">
        <v>82</v>
      </c>
      <c r="Q83" s="221">
        <v>2000000</v>
      </c>
      <c r="R83" s="170"/>
      <c r="S83" s="116" t="s">
        <v>270</v>
      </c>
      <c r="T83" s="116" t="s">
        <v>123</v>
      </c>
      <c r="U83" s="116">
        <v>48113013624</v>
      </c>
      <c r="V83" s="116">
        <v>139</v>
      </c>
      <c r="W83" s="116">
        <v>17</v>
      </c>
      <c r="X83" s="116">
        <v>4</v>
      </c>
      <c r="Y83" s="116">
        <v>8</v>
      </c>
      <c r="Z83" s="116">
        <v>4</v>
      </c>
      <c r="AA83" s="116">
        <v>0</v>
      </c>
      <c r="AB83" s="193">
        <f t="shared" si="3"/>
        <v>172</v>
      </c>
      <c r="AC83" s="116"/>
      <c r="AD83" s="116">
        <v>3</v>
      </c>
      <c r="AE83" s="116" t="s">
        <v>777</v>
      </c>
    </row>
    <row r="84" spans="1:31" s="84" customFormat="1" x14ac:dyDescent="0.2">
      <c r="A84" s="169">
        <v>22302</v>
      </c>
      <c r="B84" s="116" t="s">
        <v>293</v>
      </c>
      <c r="C84" s="116" t="s">
        <v>409</v>
      </c>
      <c r="D84" s="116" t="s">
        <v>405</v>
      </c>
      <c r="E84" s="116">
        <v>76013</v>
      </c>
      <c r="F84" s="116" t="s">
        <v>71</v>
      </c>
      <c r="G84" s="116">
        <v>3</v>
      </c>
      <c r="H84" s="116" t="s">
        <v>76</v>
      </c>
      <c r="I84" s="116"/>
      <c r="J84" s="116"/>
      <c r="K84" s="116"/>
      <c r="L84" s="116" t="s">
        <v>81</v>
      </c>
      <c r="M84" s="116">
        <v>103</v>
      </c>
      <c r="N84" s="116">
        <v>29</v>
      </c>
      <c r="O84" s="116">
        <v>132</v>
      </c>
      <c r="P84" s="116" t="s">
        <v>82</v>
      </c>
      <c r="Q84" s="221">
        <v>2000000</v>
      </c>
      <c r="R84" s="170"/>
      <c r="S84" s="116" t="s">
        <v>294</v>
      </c>
      <c r="T84" s="116" t="s">
        <v>295</v>
      </c>
      <c r="U84" s="116">
        <v>48439122500</v>
      </c>
      <c r="V84" s="116">
        <v>139</v>
      </c>
      <c r="W84" s="116">
        <v>17</v>
      </c>
      <c r="X84" s="116">
        <v>4</v>
      </c>
      <c r="Y84" s="116">
        <v>8</v>
      </c>
      <c r="Z84" s="116">
        <v>4</v>
      </c>
      <c r="AA84" s="116">
        <v>0</v>
      </c>
      <c r="AB84" s="193">
        <f t="shared" si="3"/>
        <v>172</v>
      </c>
      <c r="AC84" s="116"/>
      <c r="AD84" s="116">
        <v>4</v>
      </c>
      <c r="AE84" s="116"/>
    </row>
    <row r="85" spans="1:31" s="84" customFormat="1" x14ac:dyDescent="0.2">
      <c r="A85" s="169">
        <v>22106</v>
      </c>
      <c r="B85" s="116" t="s">
        <v>120</v>
      </c>
      <c r="C85" s="116" t="s">
        <v>391</v>
      </c>
      <c r="D85" s="116" t="s">
        <v>121</v>
      </c>
      <c r="E85" s="116">
        <v>75093</v>
      </c>
      <c r="F85" s="116" t="s">
        <v>122</v>
      </c>
      <c r="G85" s="116">
        <v>3</v>
      </c>
      <c r="H85" s="116" t="s">
        <v>76</v>
      </c>
      <c r="I85" s="116"/>
      <c r="J85" s="116"/>
      <c r="K85" s="116"/>
      <c r="L85" s="116" t="s">
        <v>81</v>
      </c>
      <c r="M85" s="116">
        <v>125</v>
      </c>
      <c r="N85" s="116">
        <v>75</v>
      </c>
      <c r="O85" s="116">
        <v>200</v>
      </c>
      <c r="P85" s="116" t="s">
        <v>83</v>
      </c>
      <c r="Q85" s="221">
        <v>2000000</v>
      </c>
      <c r="R85" s="170"/>
      <c r="S85" s="116" t="s">
        <v>124</v>
      </c>
      <c r="T85" s="116" t="s">
        <v>125</v>
      </c>
      <c r="U85" s="116">
        <v>48085031649</v>
      </c>
      <c r="V85" s="116">
        <v>139</v>
      </c>
      <c r="W85" s="116">
        <v>17</v>
      </c>
      <c r="X85" s="116">
        <v>4</v>
      </c>
      <c r="Y85" s="116">
        <v>8</v>
      </c>
      <c r="Z85" s="116">
        <v>4</v>
      </c>
      <c r="AA85" s="116">
        <v>0</v>
      </c>
      <c r="AB85" s="193">
        <f t="shared" si="3"/>
        <v>172</v>
      </c>
      <c r="AC85" s="116"/>
      <c r="AD85" s="116">
        <v>5</v>
      </c>
      <c r="AE85" s="116"/>
    </row>
    <row r="86" spans="1:31" s="84" customFormat="1" x14ac:dyDescent="0.2">
      <c r="A86" s="169">
        <v>22278</v>
      </c>
      <c r="B86" s="116" t="s">
        <v>289</v>
      </c>
      <c r="C86" s="116" t="s">
        <v>404</v>
      </c>
      <c r="D86" s="116" t="s">
        <v>405</v>
      </c>
      <c r="E86" s="116">
        <v>76016</v>
      </c>
      <c r="F86" s="116" t="s">
        <v>71</v>
      </c>
      <c r="G86" s="116">
        <v>3</v>
      </c>
      <c r="H86" s="116" t="s">
        <v>76</v>
      </c>
      <c r="I86" s="116"/>
      <c r="J86" s="116"/>
      <c r="K86" s="116"/>
      <c r="L86" s="116" t="s">
        <v>81</v>
      </c>
      <c r="M86" s="116">
        <v>52</v>
      </c>
      <c r="N86" s="116">
        <v>7</v>
      </c>
      <c r="O86" s="116">
        <v>59</v>
      </c>
      <c r="P86" s="116" t="s">
        <v>83</v>
      </c>
      <c r="Q86" s="221">
        <v>1212300</v>
      </c>
      <c r="R86" s="170"/>
      <c r="S86" s="116" t="s">
        <v>179</v>
      </c>
      <c r="T86" s="116" t="s">
        <v>85</v>
      </c>
      <c r="U86" s="116">
        <v>48439111529</v>
      </c>
      <c r="V86" s="116">
        <v>139</v>
      </c>
      <c r="W86" s="116">
        <v>17</v>
      </c>
      <c r="X86" s="116">
        <v>4</v>
      </c>
      <c r="Y86" s="116">
        <v>8</v>
      </c>
      <c r="Z86" s="116">
        <v>4</v>
      </c>
      <c r="AA86" s="116">
        <v>0</v>
      </c>
      <c r="AB86" s="193">
        <f t="shared" si="3"/>
        <v>172</v>
      </c>
      <c r="AC86" s="116"/>
      <c r="AD86" s="116">
        <v>6</v>
      </c>
      <c r="AE86" s="116"/>
    </row>
    <row r="87" spans="1:31" s="84" customFormat="1" x14ac:dyDescent="0.2">
      <c r="A87" s="169">
        <v>22297</v>
      </c>
      <c r="B87" s="116" t="s">
        <v>292</v>
      </c>
      <c r="C87" s="116" t="s">
        <v>408</v>
      </c>
      <c r="D87" s="116" t="s">
        <v>129</v>
      </c>
      <c r="E87" s="116">
        <v>75050</v>
      </c>
      <c r="F87" s="116" t="s">
        <v>71</v>
      </c>
      <c r="G87" s="116">
        <v>3</v>
      </c>
      <c r="H87" s="116" t="s">
        <v>76</v>
      </c>
      <c r="I87" s="116"/>
      <c r="J87" s="116"/>
      <c r="K87" s="116"/>
      <c r="L87" s="116" t="s">
        <v>81</v>
      </c>
      <c r="M87" s="116">
        <v>63</v>
      </c>
      <c r="N87" s="116">
        <v>6</v>
      </c>
      <c r="O87" s="116">
        <v>69</v>
      </c>
      <c r="P87" s="116" t="s">
        <v>83</v>
      </c>
      <c r="Q87" s="221">
        <v>1366000</v>
      </c>
      <c r="R87" s="170"/>
      <c r="S87" s="116" t="s">
        <v>134</v>
      </c>
      <c r="T87" s="116" t="s">
        <v>85</v>
      </c>
      <c r="U87" s="116">
        <v>48439113001</v>
      </c>
      <c r="V87" s="116">
        <v>139</v>
      </c>
      <c r="W87" s="116">
        <v>17</v>
      </c>
      <c r="X87" s="116">
        <v>4</v>
      </c>
      <c r="Y87" s="116">
        <v>8</v>
      </c>
      <c r="Z87" s="116">
        <v>4</v>
      </c>
      <c r="AA87" s="116">
        <v>0</v>
      </c>
      <c r="AB87" s="193">
        <f t="shared" si="3"/>
        <v>172</v>
      </c>
      <c r="AC87" s="116"/>
      <c r="AD87" s="116">
        <v>7</v>
      </c>
      <c r="AE87" s="116"/>
    </row>
    <row r="88" spans="1:31" s="84" customFormat="1" x14ac:dyDescent="0.2">
      <c r="A88" s="169">
        <v>22250</v>
      </c>
      <c r="B88" s="116" t="s">
        <v>278</v>
      </c>
      <c r="C88" s="116" t="s">
        <v>398</v>
      </c>
      <c r="D88" s="116" t="s">
        <v>399</v>
      </c>
      <c r="E88" s="116">
        <v>75074</v>
      </c>
      <c r="F88" s="116" t="s">
        <v>122</v>
      </c>
      <c r="G88" s="116">
        <v>3</v>
      </c>
      <c r="H88" s="116" t="s">
        <v>76</v>
      </c>
      <c r="I88" s="116"/>
      <c r="J88" s="116"/>
      <c r="K88" s="116"/>
      <c r="L88" s="116" t="s">
        <v>81</v>
      </c>
      <c r="M88" s="116">
        <v>64</v>
      </c>
      <c r="N88" s="116">
        <v>16</v>
      </c>
      <c r="O88" s="116">
        <v>80</v>
      </c>
      <c r="P88" s="116" t="s">
        <v>82</v>
      </c>
      <c r="Q88" s="221">
        <v>1500000</v>
      </c>
      <c r="R88" s="170"/>
      <c r="S88" s="116" t="s">
        <v>279</v>
      </c>
      <c r="T88" s="116" t="s">
        <v>280</v>
      </c>
      <c r="U88" s="116">
        <v>48085031409</v>
      </c>
      <c r="V88" s="116">
        <v>139</v>
      </c>
      <c r="W88" s="116">
        <v>17</v>
      </c>
      <c r="X88" s="116">
        <v>4</v>
      </c>
      <c r="Y88" s="116">
        <v>8</v>
      </c>
      <c r="Z88" s="116">
        <v>4</v>
      </c>
      <c r="AA88" s="116">
        <v>0</v>
      </c>
      <c r="AB88" s="193">
        <f t="shared" si="3"/>
        <v>172</v>
      </c>
      <c r="AC88" s="116"/>
      <c r="AD88" s="116">
        <v>8</v>
      </c>
      <c r="AE88" s="116"/>
    </row>
    <row r="89" spans="1:31" s="84" customFormat="1" x14ac:dyDescent="0.2">
      <c r="A89" s="169">
        <v>22257</v>
      </c>
      <c r="B89" s="116" t="s">
        <v>283</v>
      </c>
      <c r="C89" s="116" t="s">
        <v>401</v>
      </c>
      <c r="D89" s="116" t="s">
        <v>132</v>
      </c>
      <c r="E89" s="116">
        <v>76205</v>
      </c>
      <c r="F89" s="116" t="s">
        <v>132</v>
      </c>
      <c r="G89" s="116">
        <v>3</v>
      </c>
      <c r="H89" s="116" t="s">
        <v>76</v>
      </c>
      <c r="I89" s="116"/>
      <c r="J89" s="116"/>
      <c r="K89" s="116"/>
      <c r="L89" s="116" t="s">
        <v>81</v>
      </c>
      <c r="M89" s="116">
        <v>54</v>
      </c>
      <c r="N89" s="116">
        <v>6</v>
      </c>
      <c r="O89" s="116">
        <v>60</v>
      </c>
      <c r="P89" s="116" t="s">
        <v>82</v>
      </c>
      <c r="Q89" s="221">
        <v>1313203</v>
      </c>
      <c r="R89" s="170" t="s">
        <v>78</v>
      </c>
      <c r="S89" s="116" t="s">
        <v>284</v>
      </c>
      <c r="T89" s="116" t="s">
        <v>85</v>
      </c>
      <c r="U89" s="116">
        <v>48121021000</v>
      </c>
      <c r="V89" s="116">
        <v>132</v>
      </c>
      <c r="W89" s="116">
        <v>17</v>
      </c>
      <c r="X89" s="116">
        <v>4</v>
      </c>
      <c r="Y89" s="116">
        <v>8</v>
      </c>
      <c r="Z89" s="116">
        <v>4</v>
      </c>
      <c r="AA89" s="116">
        <v>7</v>
      </c>
      <c r="AB89" s="193">
        <f t="shared" si="3"/>
        <v>172</v>
      </c>
      <c r="AC89" s="116"/>
      <c r="AD89" s="116">
        <v>9</v>
      </c>
      <c r="AE89" s="116" t="s">
        <v>775</v>
      </c>
    </row>
    <row r="90" spans="1:31" s="84" customFormat="1" x14ac:dyDescent="0.2">
      <c r="A90" s="169">
        <v>22251</v>
      </c>
      <c r="B90" s="116" t="s">
        <v>281</v>
      </c>
      <c r="C90" s="116" t="s">
        <v>400</v>
      </c>
      <c r="D90" s="116" t="s">
        <v>63</v>
      </c>
      <c r="E90" s="116">
        <v>76116</v>
      </c>
      <c r="F90" s="116" t="s">
        <v>71</v>
      </c>
      <c r="G90" s="116">
        <v>3</v>
      </c>
      <c r="H90" s="116" t="s">
        <v>76</v>
      </c>
      <c r="I90" s="116"/>
      <c r="J90" s="116"/>
      <c r="K90" s="116"/>
      <c r="L90" s="116" t="s">
        <v>81</v>
      </c>
      <c r="M90" s="116">
        <v>77</v>
      </c>
      <c r="N90" s="116">
        <v>14</v>
      </c>
      <c r="O90" s="116">
        <v>91</v>
      </c>
      <c r="P90" s="116" t="s">
        <v>83</v>
      </c>
      <c r="Q90" s="221">
        <v>1597937</v>
      </c>
      <c r="R90" s="170"/>
      <c r="S90" s="116" t="s">
        <v>282</v>
      </c>
      <c r="T90" s="116" t="s">
        <v>85</v>
      </c>
      <c r="U90" s="116">
        <v>48439123000</v>
      </c>
      <c r="V90" s="116">
        <v>138</v>
      </c>
      <c r="W90" s="116">
        <v>17</v>
      </c>
      <c r="X90" s="116">
        <v>4</v>
      </c>
      <c r="Y90" s="116">
        <v>8</v>
      </c>
      <c r="Z90" s="116">
        <v>4</v>
      </c>
      <c r="AA90" s="116">
        <v>0</v>
      </c>
      <c r="AB90" s="193">
        <f t="shared" si="3"/>
        <v>171</v>
      </c>
      <c r="AC90" s="116"/>
      <c r="AD90" s="116">
        <v>1</v>
      </c>
      <c r="AE90" s="116"/>
    </row>
    <row r="91" spans="1:31" s="84" customFormat="1" x14ac:dyDescent="0.2">
      <c r="A91" s="169">
        <v>22234</v>
      </c>
      <c r="B91" s="116" t="s">
        <v>277</v>
      </c>
      <c r="C91" s="116" t="s">
        <v>397</v>
      </c>
      <c r="D91" s="116" t="s">
        <v>132</v>
      </c>
      <c r="E91" s="116">
        <v>76207</v>
      </c>
      <c r="F91" s="116" t="s">
        <v>132</v>
      </c>
      <c r="G91" s="116">
        <v>3</v>
      </c>
      <c r="H91" s="116" t="s">
        <v>76</v>
      </c>
      <c r="I91" s="116"/>
      <c r="J91" s="116"/>
      <c r="K91" s="116"/>
      <c r="L91" s="116" t="s">
        <v>81</v>
      </c>
      <c r="M91" s="116">
        <v>110</v>
      </c>
      <c r="N91" s="116">
        <v>22</v>
      </c>
      <c r="O91" s="116">
        <v>132</v>
      </c>
      <c r="P91" s="116" t="s">
        <v>82</v>
      </c>
      <c r="Q91" s="221">
        <v>2000000</v>
      </c>
      <c r="R91" s="170"/>
      <c r="S91" s="116" t="s">
        <v>141</v>
      </c>
      <c r="T91" s="116" t="s">
        <v>142</v>
      </c>
      <c r="U91" s="116">
        <v>48121020401</v>
      </c>
      <c r="V91" s="116">
        <v>138</v>
      </c>
      <c r="W91" s="116">
        <v>17</v>
      </c>
      <c r="X91" s="116">
        <v>4</v>
      </c>
      <c r="Y91" s="116">
        <v>8</v>
      </c>
      <c r="Z91" s="116">
        <v>4</v>
      </c>
      <c r="AA91" s="116">
        <v>0</v>
      </c>
      <c r="AB91" s="193">
        <f t="shared" si="3"/>
        <v>171</v>
      </c>
      <c r="AC91" s="116"/>
      <c r="AD91" s="116">
        <v>2</v>
      </c>
      <c r="AE91" s="116"/>
    </row>
    <row r="92" spans="1:31" s="84" customFormat="1" x14ac:dyDescent="0.2">
      <c r="A92" s="116">
        <v>22199</v>
      </c>
      <c r="B92" s="116" t="s">
        <v>274</v>
      </c>
      <c r="C92" s="116" t="s">
        <v>394</v>
      </c>
      <c r="D92" s="116" t="s">
        <v>132</v>
      </c>
      <c r="E92" s="116">
        <v>76207</v>
      </c>
      <c r="F92" s="116" t="s">
        <v>132</v>
      </c>
      <c r="G92" s="116">
        <v>3</v>
      </c>
      <c r="H92" s="116" t="s">
        <v>76</v>
      </c>
      <c r="I92" s="116"/>
      <c r="J92" s="116"/>
      <c r="K92" s="116"/>
      <c r="L92" s="116" t="s">
        <v>81</v>
      </c>
      <c r="M92" s="116">
        <v>125</v>
      </c>
      <c r="N92" s="116">
        <v>45</v>
      </c>
      <c r="O92" s="116">
        <v>170</v>
      </c>
      <c r="P92" s="116" t="s">
        <v>82</v>
      </c>
      <c r="Q92" s="221">
        <v>2000000</v>
      </c>
      <c r="R92" s="170"/>
      <c r="S92" s="116" t="s">
        <v>130</v>
      </c>
      <c r="T92" s="116" t="s">
        <v>131</v>
      </c>
      <c r="U92" s="116">
        <v>48121020401</v>
      </c>
      <c r="V92" s="116">
        <v>138</v>
      </c>
      <c r="W92" s="116">
        <v>17</v>
      </c>
      <c r="X92" s="116">
        <v>4</v>
      </c>
      <c r="Y92" s="116">
        <v>8</v>
      </c>
      <c r="Z92" s="116">
        <v>4</v>
      </c>
      <c r="AA92" s="116">
        <v>0</v>
      </c>
      <c r="AB92" s="193">
        <f t="shared" si="3"/>
        <v>171</v>
      </c>
      <c r="AC92" s="116"/>
      <c r="AD92" s="116">
        <v>3</v>
      </c>
      <c r="AE92" s="116"/>
    </row>
    <row r="93" spans="1:31" s="84" customFormat="1" x14ac:dyDescent="0.2">
      <c r="A93" s="169">
        <v>22175</v>
      </c>
      <c r="B93" s="116" t="s">
        <v>271</v>
      </c>
      <c r="C93" s="116" t="s">
        <v>393</v>
      </c>
      <c r="D93" s="116" t="s">
        <v>118</v>
      </c>
      <c r="E93" s="116">
        <v>75243</v>
      </c>
      <c r="F93" s="116" t="s">
        <v>118</v>
      </c>
      <c r="G93" s="116">
        <v>3</v>
      </c>
      <c r="H93" s="116" t="s">
        <v>76</v>
      </c>
      <c r="I93" s="116"/>
      <c r="J93" s="116"/>
      <c r="K93" s="116"/>
      <c r="L93" s="116" t="s">
        <v>81</v>
      </c>
      <c r="M93" s="215">
        <v>103</v>
      </c>
      <c r="N93" s="215">
        <v>28</v>
      </c>
      <c r="O93" s="215">
        <v>131</v>
      </c>
      <c r="P93" s="116" t="s">
        <v>82</v>
      </c>
      <c r="Q93" s="221">
        <v>2000000</v>
      </c>
      <c r="R93" s="170"/>
      <c r="S93" s="116" t="s">
        <v>272</v>
      </c>
      <c r="T93" s="116" t="s">
        <v>273</v>
      </c>
      <c r="U93" s="116">
        <v>48113007810</v>
      </c>
      <c r="V93" s="116">
        <v>138</v>
      </c>
      <c r="W93" s="116">
        <v>17</v>
      </c>
      <c r="X93" s="116">
        <v>4</v>
      </c>
      <c r="Y93" s="116">
        <v>8</v>
      </c>
      <c r="Z93" s="116">
        <v>4</v>
      </c>
      <c r="AA93" s="116">
        <v>0</v>
      </c>
      <c r="AB93" s="193">
        <f t="shared" si="3"/>
        <v>171</v>
      </c>
      <c r="AC93" s="116"/>
      <c r="AD93" s="116">
        <v>4</v>
      </c>
      <c r="AE93" s="116" t="s">
        <v>774</v>
      </c>
    </row>
    <row r="94" spans="1:31" s="84" customFormat="1" x14ac:dyDescent="0.2">
      <c r="A94" s="169">
        <v>22059</v>
      </c>
      <c r="B94" s="116" t="s">
        <v>267</v>
      </c>
      <c r="C94" s="116" t="s">
        <v>389</v>
      </c>
      <c r="D94" s="116" t="s">
        <v>390</v>
      </c>
      <c r="E94" s="116">
        <v>75071</v>
      </c>
      <c r="F94" s="116" t="s">
        <v>122</v>
      </c>
      <c r="G94" s="116">
        <v>3</v>
      </c>
      <c r="H94" s="116" t="s">
        <v>76</v>
      </c>
      <c r="I94" s="116"/>
      <c r="J94" s="116"/>
      <c r="K94" s="116"/>
      <c r="L94" s="116" t="s">
        <v>81</v>
      </c>
      <c r="M94" s="116">
        <v>102</v>
      </c>
      <c r="N94" s="116">
        <v>18</v>
      </c>
      <c r="O94" s="116">
        <v>120</v>
      </c>
      <c r="P94" s="116" t="s">
        <v>82</v>
      </c>
      <c r="Q94" s="221">
        <v>1874035.57803694</v>
      </c>
      <c r="R94" s="170"/>
      <c r="S94" s="116" t="s">
        <v>268</v>
      </c>
      <c r="T94" s="116" t="s">
        <v>128</v>
      </c>
      <c r="U94" s="116">
        <v>48085030603</v>
      </c>
      <c r="V94" s="116">
        <v>138</v>
      </c>
      <c r="W94" s="116">
        <v>17</v>
      </c>
      <c r="X94" s="116">
        <v>4</v>
      </c>
      <c r="Y94" s="116">
        <v>8</v>
      </c>
      <c r="Z94" s="116">
        <v>4</v>
      </c>
      <c r="AA94" s="116">
        <v>0</v>
      </c>
      <c r="AB94" s="193">
        <f t="shared" si="3"/>
        <v>171</v>
      </c>
      <c r="AC94" s="116"/>
      <c r="AD94" s="116">
        <v>5</v>
      </c>
      <c r="AE94" s="116"/>
    </row>
    <row r="95" spans="1:31" s="84" customFormat="1" x14ac:dyDescent="0.2">
      <c r="A95" s="169">
        <v>22263</v>
      </c>
      <c r="B95" s="116" t="s">
        <v>286</v>
      </c>
      <c r="C95" s="116" t="s">
        <v>403</v>
      </c>
      <c r="D95" s="116" t="s">
        <v>132</v>
      </c>
      <c r="E95" s="116">
        <v>76208</v>
      </c>
      <c r="F95" s="116" t="s">
        <v>132</v>
      </c>
      <c r="G95" s="116">
        <v>3</v>
      </c>
      <c r="H95" s="116" t="s">
        <v>76</v>
      </c>
      <c r="I95" s="116"/>
      <c r="J95" s="116"/>
      <c r="K95" s="116"/>
      <c r="L95" s="116" t="s">
        <v>81</v>
      </c>
      <c r="M95" s="116">
        <v>120</v>
      </c>
      <c r="N95" s="116">
        <v>0</v>
      </c>
      <c r="O95" s="116">
        <v>120</v>
      </c>
      <c r="P95" s="116" t="s">
        <v>82</v>
      </c>
      <c r="Q95" s="221">
        <v>2000000</v>
      </c>
      <c r="R95" s="170"/>
      <c r="S95" s="116" t="s">
        <v>86</v>
      </c>
      <c r="T95" s="116" t="s">
        <v>133</v>
      </c>
      <c r="U95" s="116">
        <v>48121021405</v>
      </c>
      <c r="V95" s="116">
        <v>138</v>
      </c>
      <c r="W95" s="116">
        <v>17</v>
      </c>
      <c r="X95" s="116">
        <v>4</v>
      </c>
      <c r="Y95" s="116">
        <v>8</v>
      </c>
      <c r="Z95" s="116">
        <v>4</v>
      </c>
      <c r="AA95" s="116">
        <v>0</v>
      </c>
      <c r="AB95" s="193">
        <f t="shared" si="3"/>
        <v>171</v>
      </c>
      <c r="AC95" s="116"/>
      <c r="AD95" s="116">
        <v>6</v>
      </c>
      <c r="AE95" s="116"/>
    </row>
    <row r="96" spans="1:31" s="84" customFormat="1" x14ac:dyDescent="0.2">
      <c r="A96" s="169">
        <v>22015</v>
      </c>
      <c r="B96" s="116" t="s">
        <v>261</v>
      </c>
      <c r="C96" s="116" t="s">
        <v>385</v>
      </c>
      <c r="D96" s="116" t="s">
        <v>386</v>
      </c>
      <c r="E96" s="116">
        <v>75149</v>
      </c>
      <c r="F96" s="116" t="s">
        <v>118</v>
      </c>
      <c r="G96" s="116">
        <v>3</v>
      </c>
      <c r="H96" s="116" t="s">
        <v>76</v>
      </c>
      <c r="I96" s="116"/>
      <c r="J96" s="116"/>
      <c r="K96" s="116"/>
      <c r="L96" s="116" t="s">
        <v>81</v>
      </c>
      <c r="M96" s="116">
        <v>96</v>
      </c>
      <c r="N96" s="116">
        <v>0</v>
      </c>
      <c r="O96" s="116">
        <v>96</v>
      </c>
      <c r="P96" s="116" t="s">
        <v>82</v>
      </c>
      <c r="Q96" s="221">
        <v>1750000</v>
      </c>
      <c r="R96" s="170"/>
      <c r="S96" s="116" t="s">
        <v>137</v>
      </c>
      <c r="T96" s="116" t="s">
        <v>138</v>
      </c>
      <c r="U96" s="116">
        <v>48113017814</v>
      </c>
      <c r="V96" s="116">
        <v>138</v>
      </c>
      <c r="W96" s="116">
        <v>17</v>
      </c>
      <c r="X96" s="116">
        <v>4</v>
      </c>
      <c r="Y96" s="116">
        <v>8</v>
      </c>
      <c r="Z96" s="116">
        <v>4</v>
      </c>
      <c r="AA96" s="116">
        <v>0</v>
      </c>
      <c r="AB96" s="193">
        <f t="shared" si="3"/>
        <v>171</v>
      </c>
      <c r="AC96" s="116"/>
      <c r="AD96" s="116">
        <v>7</v>
      </c>
      <c r="AE96" s="116"/>
    </row>
    <row r="97" spans="1:104" s="84" customFormat="1" x14ac:dyDescent="0.2">
      <c r="A97" s="211">
        <v>22306</v>
      </c>
      <c r="B97" s="212" t="s">
        <v>296</v>
      </c>
      <c r="C97" s="212" t="s">
        <v>410</v>
      </c>
      <c r="D97" s="212" t="s">
        <v>405</v>
      </c>
      <c r="E97" s="212">
        <v>76010</v>
      </c>
      <c r="F97" s="212" t="s">
        <v>71</v>
      </c>
      <c r="G97" s="212">
        <v>3</v>
      </c>
      <c r="H97" s="212" t="s">
        <v>76</v>
      </c>
      <c r="I97" s="212"/>
      <c r="J97" s="212"/>
      <c r="K97" s="212"/>
      <c r="L97" s="116" t="s">
        <v>81</v>
      </c>
      <c r="M97" s="212">
        <v>86</v>
      </c>
      <c r="N97" s="212">
        <v>10</v>
      </c>
      <c r="O97" s="212">
        <v>96</v>
      </c>
      <c r="P97" s="212" t="s">
        <v>82</v>
      </c>
      <c r="Q97" s="232">
        <v>1850000</v>
      </c>
      <c r="R97" s="214"/>
      <c r="S97" s="116" t="s">
        <v>297</v>
      </c>
      <c r="T97" s="116" t="s">
        <v>298</v>
      </c>
      <c r="U97" s="116">
        <v>48439121905</v>
      </c>
      <c r="V97" s="116">
        <v>131</v>
      </c>
      <c r="W97" s="116">
        <v>17</v>
      </c>
      <c r="X97" s="116">
        <v>4</v>
      </c>
      <c r="Y97" s="116">
        <v>8</v>
      </c>
      <c r="Z97" s="116">
        <v>4</v>
      </c>
      <c r="AA97" s="116">
        <v>7</v>
      </c>
      <c r="AB97" s="193">
        <f t="shared" si="3"/>
        <v>171</v>
      </c>
      <c r="AC97" s="116"/>
      <c r="AD97" s="116">
        <v>8</v>
      </c>
      <c r="AE97" s="116"/>
    </row>
    <row r="98" spans="1:104" s="84" customFormat="1" x14ac:dyDescent="0.2">
      <c r="A98" s="211">
        <v>22291</v>
      </c>
      <c r="B98" s="212" t="s">
        <v>291</v>
      </c>
      <c r="C98" s="212" t="s">
        <v>407</v>
      </c>
      <c r="D98" s="212" t="s">
        <v>132</v>
      </c>
      <c r="E98" s="212">
        <v>76201</v>
      </c>
      <c r="F98" s="212" t="s">
        <v>132</v>
      </c>
      <c r="G98" s="212">
        <v>3</v>
      </c>
      <c r="H98" s="212" t="s">
        <v>76</v>
      </c>
      <c r="I98" s="212"/>
      <c r="J98" s="212"/>
      <c r="K98" s="212"/>
      <c r="L98" s="116" t="s">
        <v>81</v>
      </c>
      <c r="M98" s="213">
        <v>64</v>
      </c>
      <c r="N98" s="213">
        <v>14</v>
      </c>
      <c r="O98" s="213">
        <v>78</v>
      </c>
      <c r="P98" s="212" t="s">
        <v>82</v>
      </c>
      <c r="Q98" s="232">
        <v>1536500</v>
      </c>
      <c r="R98" s="214"/>
      <c r="S98" s="116" t="s">
        <v>134</v>
      </c>
      <c r="T98" s="116" t="s">
        <v>85</v>
      </c>
      <c r="U98" s="116">
        <v>48121021000</v>
      </c>
      <c r="V98" s="116">
        <v>132</v>
      </c>
      <c r="W98" s="116">
        <v>17</v>
      </c>
      <c r="X98" s="116">
        <v>4</v>
      </c>
      <c r="Y98" s="116">
        <v>8</v>
      </c>
      <c r="Z98" s="116">
        <v>4</v>
      </c>
      <c r="AA98" s="116">
        <v>0</v>
      </c>
      <c r="AB98" s="193">
        <f t="shared" si="3"/>
        <v>165</v>
      </c>
      <c r="AC98" s="116"/>
      <c r="AD98" s="116"/>
      <c r="AE98" s="116"/>
    </row>
    <row r="99" spans="1:104" s="84" customFormat="1" x14ac:dyDescent="0.2">
      <c r="A99" s="169">
        <v>22258</v>
      </c>
      <c r="B99" s="116" t="s">
        <v>285</v>
      </c>
      <c r="C99" s="116" t="s">
        <v>402</v>
      </c>
      <c r="D99" s="116" t="s">
        <v>132</v>
      </c>
      <c r="E99" s="116">
        <v>76205</v>
      </c>
      <c r="F99" s="116" t="s">
        <v>132</v>
      </c>
      <c r="G99" s="116">
        <v>3</v>
      </c>
      <c r="H99" s="116" t="s">
        <v>76</v>
      </c>
      <c r="I99" s="116"/>
      <c r="J99" s="116"/>
      <c r="K99" s="116"/>
      <c r="L99" s="116" t="s">
        <v>81</v>
      </c>
      <c r="M99" s="116">
        <v>61</v>
      </c>
      <c r="N99" s="116">
        <v>7</v>
      </c>
      <c r="O99" s="116">
        <v>68</v>
      </c>
      <c r="P99" s="116" t="s">
        <v>82</v>
      </c>
      <c r="Q99" s="221">
        <v>1328731</v>
      </c>
      <c r="R99" s="170" t="s">
        <v>78</v>
      </c>
      <c r="S99" s="116" t="s">
        <v>284</v>
      </c>
      <c r="T99" s="116" t="s">
        <v>85</v>
      </c>
      <c r="U99" s="116">
        <v>48121021301</v>
      </c>
      <c r="V99" s="116">
        <v>132</v>
      </c>
      <c r="W99" s="116">
        <v>17</v>
      </c>
      <c r="X99" s="116">
        <v>4</v>
      </c>
      <c r="Y99" s="116">
        <v>8</v>
      </c>
      <c r="Z99" s="116">
        <v>4</v>
      </c>
      <c r="AA99" s="116">
        <v>0</v>
      </c>
      <c r="AB99" s="193">
        <f t="shared" si="3"/>
        <v>165</v>
      </c>
      <c r="AC99" s="116"/>
      <c r="AD99" s="116"/>
      <c r="AE99" s="116" t="s">
        <v>777</v>
      </c>
    </row>
    <row r="100" spans="1:104" s="84" customFormat="1" x14ac:dyDescent="0.2">
      <c r="A100" s="211">
        <v>22960</v>
      </c>
      <c r="B100" s="212" t="s">
        <v>637</v>
      </c>
      <c r="C100" s="212" t="s">
        <v>638</v>
      </c>
      <c r="D100" s="212" t="s">
        <v>63</v>
      </c>
      <c r="E100" s="212">
        <v>76114</v>
      </c>
      <c r="F100" s="212" t="s">
        <v>71</v>
      </c>
      <c r="G100" s="212">
        <v>3</v>
      </c>
      <c r="H100" s="212" t="s">
        <v>76</v>
      </c>
      <c r="I100" s="212"/>
      <c r="J100" s="212"/>
      <c r="K100" s="212"/>
      <c r="L100" s="212" t="s">
        <v>81</v>
      </c>
      <c r="M100" s="212">
        <v>78</v>
      </c>
      <c r="N100" s="212">
        <v>12</v>
      </c>
      <c r="O100" s="212">
        <v>90</v>
      </c>
      <c r="P100" s="212" t="s">
        <v>82</v>
      </c>
      <c r="Q100" s="232">
        <v>204796</v>
      </c>
      <c r="R100" s="214"/>
      <c r="S100" s="116" t="s">
        <v>639</v>
      </c>
      <c r="T100" s="116"/>
      <c r="U100" s="116">
        <v>48439100800</v>
      </c>
      <c r="V100" s="116" t="s">
        <v>645</v>
      </c>
      <c r="W100" s="116"/>
      <c r="X100" s="116"/>
      <c r="Y100" s="116"/>
      <c r="Z100" s="116"/>
      <c r="AA100" s="116"/>
      <c r="AB100" s="116"/>
      <c r="AC100" s="116"/>
      <c r="AD100" s="116"/>
      <c r="AE100" s="116"/>
    </row>
    <row r="101" spans="1:104" s="84" customFormat="1" x14ac:dyDescent="0.2">
      <c r="A101" s="211">
        <v>22961</v>
      </c>
      <c r="B101" s="212" t="s">
        <v>640</v>
      </c>
      <c r="C101" s="212" t="s">
        <v>641</v>
      </c>
      <c r="D101" s="212" t="s">
        <v>405</v>
      </c>
      <c r="E101" s="212">
        <v>76010</v>
      </c>
      <c r="F101" s="212" t="s">
        <v>71</v>
      </c>
      <c r="G101" s="212">
        <v>3</v>
      </c>
      <c r="H101" s="212" t="s">
        <v>76</v>
      </c>
      <c r="I101" s="212"/>
      <c r="J101" s="212"/>
      <c r="K101" s="212"/>
      <c r="L101" s="212" t="s">
        <v>81</v>
      </c>
      <c r="M101" s="212">
        <v>76</v>
      </c>
      <c r="N101" s="212">
        <v>14</v>
      </c>
      <c r="O101" s="212">
        <v>90</v>
      </c>
      <c r="P101" s="212" t="s">
        <v>82</v>
      </c>
      <c r="Q101" s="232">
        <v>65000</v>
      </c>
      <c r="R101" s="214"/>
      <c r="S101" s="116" t="s">
        <v>179</v>
      </c>
      <c r="T101" s="116"/>
      <c r="U101" s="116">
        <v>48439122801</v>
      </c>
      <c r="V101" s="116" t="s">
        <v>646</v>
      </c>
      <c r="W101" s="116"/>
      <c r="X101" s="116"/>
      <c r="Y101" s="116"/>
      <c r="Z101" s="116"/>
      <c r="AA101" s="116"/>
      <c r="AB101" s="116"/>
      <c r="AC101" s="116"/>
      <c r="AD101" s="116"/>
      <c r="AE101" s="116"/>
    </row>
    <row r="102" spans="1:104" s="84" customFormat="1" x14ac:dyDescent="0.2">
      <c r="A102" s="211">
        <v>22962</v>
      </c>
      <c r="B102" s="212" t="s">
        <v>642</v>
      </c>
      <c r="C102" s="212" t="s">
        <v>643</v>
      </c>
      <c r="D102" s="212" t="s">
        <v>644</v>
      </c>
      <c r="E102" s="212">
        <v>76060</v>
      </c>
      <c r="F102" s="212" t="s">
        <v>71</v>
      </c>
      <c r="G102" s="212">
        <v>3</v>
      </c>
      <c r="H102" s="212" t="s">
        <v>76</v>
      </c>
      <c r="I102" s="212"/>
      <c r="J102" s="212"/>
      <c r="K102" s="212"/>
      <c r="L102" s="212" t="s">
        <v>81</v>
      </c>
      <c r="M102" s="212">
        <v>86</v>
      </c>
      <c r="N102" s="212">
        <v>21</v>
      </c>
      <c r="O102" s="212">
        <v>107</v>
      </c>
      <c r="P102" s="212" t="s">
        <v>82</v>
      </c>
      <c r="Q102" s="232">
        <v>156500</v>
      </c>
      <c r="R102" s="214"/>
      <c r="S102" s="116" t="s">
        <v>297</v>
      </c>
      <c r="T102" s="116"/>
      <c r="U102" s="116">
        <v>48439111404</v>
      </c>
      <c r="V102" s="116" t="s">
        <v>647</v>
      </c>
      <c r="W102" s="116"/>
      <c r="X102" s="116"/>
      <c r="Y102" s="116"/>
      <c r="Z102" s="116"/>
      <c r="AA102" s="116"/>
      <c r="AB102" s="116"/>
      <c r="AC102" s="116"/>
      <c r="AD102" s="116"/>
      <c r="AE102" s="116"/>
    </row>
    <row r="103" spans="1:104" s="84" customFormat="1" x14ac:dyDescent="0.2">
      <c r="A103" s="266">
        <v>22047</v>
      </c>
      <c r="B103" s="267" t="s">
        <v>265</v>
      </c>
      <c r="C103" s="267" t="s">
        <v>388</v>
      </c>
      <c r="D103" s="267" t="s">
        <v>132</v>
      </c>
      <c r="E103" s="267">
        <v>76210</v>
      </c>
      <c r="F103" s="267" t="s">
        <v>132</v>
      </c>
      <c r="G103" s="267">
        <v>3</v>
      </c>
      <c r="H103" s="267" t="s">
        <v>76</v>
      </c>
      <c r="I103" s="267"/>
      <c r="J103" s="267"/>
      <c r="K103" s="267"/>
      <c r="L103" s="196" t="s">
        <v>81</v>
      </c>
      <c r="M103" s="267">
        <v>60</v>
      </c>
      <c r="N103" s="267">
        <v>0</v>
      </c>
      <c r="O103" s="267">
        <v>60</v>
      </c>
      <c r="P103" s="267" t="s">
        <v>82</v>
      </c>
      <c r="Q103" s="268">
        <v>1500000</v>
      </c>
      <c r="R103" s="269"/>
      <c r="S103" s="196" t="s">
        <v>266</v>
      </c>
      <c r="T103" s="196" t="s">
        <v>127</v>
      </c>
      <c r="U103" s="196">
        <v>48121021304</v>
      </c>
      <c r="V103" s="196">
        <v>128</v>
      </c>
      <c r="W103" s="196">
        <v>17</v>
      </c>
      <c r="X103" s="196">
        <v>4</v>
      </c>
      <c r="Y103" s="196">
        <v>8</v>
      </c>
      <c r="Z103" s="196">
        <v>4</v>
      </c>
      <c r="AA103" s="196">
        <v>0</v>
      </c>
      <c r="AB103" s="202">
        <f>SUM(V103:AA103)</f>
        <v>161</v>
      </c>
      <c r="AC103" s="196"/>
      <c r="AD103" s="196"/>
      <c r="AE103" s="196" t="s">
        <v>772</v>
      </c>
    </row>
    <row r="104" spans="1:104" s="196" customFormat="1" x14ac:dyDescent="0.2">
      <c r="A104" s="199">
        <v>22021</v>
      </c>
      <c r="B104" s="200" t="s">
        <v>262</v>
      </c>
      <c r="C104" s="200" t="s">
        <v>387</v>
      </c>
      <c r="D104" s="200" t="s">
        <v>118</v>
      </c>
      <c r="E104" s="200">
        <v>75215</v>
      </c>
      <c r="F104" s="200" t="s">
        <v>118</v>
      </c>
      <c r="G104" s="200">
        <v>3</v>
      </c>
      <c r="H104" s="200" t="s">
        <v>76</v>
      </c>
      <c r="I104" s="200"/>
      <c r="J104" s="200"/>
      <c r="K104" s="200" t="s">
        <v>78</v>
      </c>
      <c r="L104" s="196" t="s">
        <v>81</v>
      </c>
      <c r="M104" s="200">
        <v>68</v>
      </c>
      <c r="N104" s="200">
        <v>12</v>
      </c>
      <c r="O104" s="200">
        <v>80</v>
      </c>
      <c r="P104" s="200" t="s">
        <v>263</v>
      </c>
      <c r="Q104" s="249">
        <v>1659792.43591354</v>
      </c>
      <c r="R104" s="201"/>
      <c r="S104" s="196" t="s">
        <v>171</v>
      </c>
      <c r="T104" s="196" t="s">
        <v>264</v>
      </c>
      <c r="U104" s="196">
        <v>48113020300</v>
      </c>
      <c r="V104" s="196">
        <v>133</v>
      </c>
      <c r="W104" s="196">
        <v>17</v>
      </c>
      <c r="X104" s="196">
        <v>4</v>
      </c>
      <c r="Y104" s="196">
        <v>8</v>
      </c>
      <c r="Z104" s="196">
        <v>4</v>
      </c>
      <c r="AA104" s="196">
        <v>7</v>
      </c>
      <c r="AB104" s="202">
        <f>SUM(V104:AA104)</f>
        <v>173</v>
      </c>
      <c r="AC104" s="198"/>
      <c r="AD104" s="202"/>
      <c r="AE104" s="198" t="s">
        <v>772</v>
      </c>
    </row>
    <row r="105" spans="1:104"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4" s="80" customFormat="1" ht="15" x14ac:dyDescent="0.25">
      <c r="A106" s="57" t="s">
        <v>23</v>
      </c>
      <c r="B106" s="100"/>
      <c r="C106" s="47">
        <v>15203436.672818372</v>
      </c>
      <c r="D106" s="101" t="s">
        <v>227</v>
      </c>
      <c r="E106" s="102">
        <v>21</v>
      </c>
      <c r="F106" s="73"/>
      <c r="G106" s="73"/>
      <c r="H106" s="87"/>
      <c r="I106" s="73"/>
      <c r="J106" s="88"/>
      <c r="K106" s="73"/>
      <c r="L106" s="73"/>
      <c r="M106" s="300" t="s">
        <v>19</v>
      </c>
      <c r="N106" s="301"/>
      <c r="O106" s="301"/>
      <c r="P106" s="302"/>
      <c r="Q106" s="222">
        <f>SUM(Q81:Q104)</f>
        <v>35839557.143950485</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row>
    <row r="107" spans="1:104" s="80" customFormat="1" ht="15" x14ac:dyDescent="0.25">
      <c r="A107" s="57"/>
      <c r="B107" s="71" t="s">
        <v>53</v>
      </c>
      <c r="C107" s="62">
        <v>6323109.3122251611</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row>
    <row r="108" spans="1:104"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4"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265"/>
      <c r="AE109" s="30"/>
    </row>
    <row r="110" spans="1:104" s="84" customFormat="1" x14ac:dyDescent="0.2">
      <c r="A110" s="173">
        <v>22222</v>
      </c>
      <c r="B110" s="174" t="s">
        <v>311</v>
      </c>
      <c r="C110" s="174" t="s">
        <v>419</v>
      </c>
      <c r="D110" s="174" t="s">
        <v>418</v>
      </c>
      <c r="E110" s="174">
        <v>75462</v>
      </c>
      <c r="F110" s="174" t="s">
        <v>308</v>
      </c>
      <c r="G110" s="174">
        <v>4</v>
      </c>
      <c r="H110" s="174" t="s">
        <v>77</v>
      </c>
      <c r="I110" s="174"/>
      <c r="J110" s="174"/>
      <c r="K110" s="174"/>
      <c r="L110" s="84" t="s">
        <v>81</v>
      </c>
      <c r="M110" s="174">
        <v>56</v>
      </c>
      <c r="N110" s="174">
        <v>0</v>
      </c>
      <c r="O110" s="174">
        <v>56</v>
      </c>
      <c r="P110" s="174" t="s">
        <v>82</v>
      </c>
      <c r="Q110" s="225">
        <v>1102823</v>
      </c>
      <c r="R110" s="175" t="s">
        <v>78</v>
      </c>
      <c r="S110" s="116" t="s">
        <v>178</v>
      </c>
      <c r="T110" s="84" t="s">
        <v>117</v>
      </c>
      <c r="U110" s="84">
        <v>48277000402</v>
      </c>
      <c r="V110" s="84">
        <v>137</v>
      </c>
      <c r="W110" s="84">
        <v>17</v>
      </c>
      <c r="X110" s="84">
        <v>4</v>
      </c>
      <c r="Y110" s="84">
        <v>8</v>
      </c>
      <c r="Z110" s="84">
        <v>4</v>
      </c>
      <c r="AA110" s="84">
        <v>0</v>
      </c>
      <c r="AB110" s="193">
        <f t="shared" ref="AB110:AB112" si="4">SUM(V110:AA110)</f>
        <v>170</v>
      </c>
    </row>
    <row r="111" spans="1:104" s="84" customFormat="1" x14ac:dyDescent="0.2">
      <c r="A111" s="173">
        <v>22017</v>
      </c>
      <c r="B111" s="174" t="s">
        <v>301</v>
      </c>
      <c r="C111" s="174" t="s">
        <v>413</v>
      </c>
      <c r="D111" s="174" t="s">
        <v>414</v>
      </c>
      <c r="E111" s="174">
        <v>75455</v>
      </c>
      <c r="F111" s="174" t="s">
        <v>144</v>
      </c>
      <c r="G111" s="174">
        <v>4</v>
      </c>
      <c r="H111" s="174" t="s">
        <v>77</v>
      </c>
      <c r="I111" s="174"/>
      <c r="J111" s="174"/>
      <c r="K111" s="174"/>
      <c r="L111" s="84" t="s">
        <v>81</v>
      </c>
      <c r="M111" s="174">
        <v>72</v>
      </c>
      <c r="N111" s="174">
        <v>0</v>
      </c>
      <c r="O111" s="174">
        <v>72</v>
      </c>
      <c r="P111" s="174" t="s">
        <v>82</v>
      </c>
      <c r="Q111" s="225">
        <v>1358557</v>
      </c>
      <c r="R111" s="175"/>
      <c r="S111" s="116" t="s">
        <v>137</v>
      </c>
      <c r="T111" s="84" t="s">
        <v>138</v>
      </c>
      <c r="U111" s="84">
        <v>48449950800</v>
      </c>
      <c r="V111" s="84">
        <v>136</v>
      </c>
      <c r="W111" s="84">
        <v>17</v>
      </c>
      <c r="X111" s="84">
        <v>4</v>
      </c>
      <c r="Y111" s="84">
        <v>8</v>
      </c>
      <c r="Z111" s="84">
        <v>4</v>
      </c>
      <c r="AA111" s="84">
        <v>0</v>
      </c>
      <c r="AB111" s="193">
        <f t="shared" si="4"/>
        <v>169</v>
      </c>
    </row>
    <row r="112" spans="1:104" s="84" customFormat="1" x14ac:dyDescent="0.2">
      <c r="A112" s="173">
        <v>22268</v>
      </c>
      <c r="B112" s="174" t="s">
        <v>146</v>
      </c>
      <c r="C112" s="174" t="s">
        <v>147</v>
      </c>
      <c r="D112" s="174" t="s">
        <v>414</v>
      </c>
      <c r="E112" s="174">
        <v>75455</v>
      </c>
      <c r="F112" s="174" t="s">
        <v>144</v>
      </c>
      <c r="G112" s="174">
        <v>4</v>
      </c>
      <c r="H112" s="174" t="s">
        <v>77</v>
      </c>
      <c r="I112" s="174"/>
      <c r="J112" s="174"/>
      <c r="K112" s="174"/>
      <c r="L112" s="84" t="s">
        <v>81</v>
      </c>
      <c r="M112" s="174">
        <v>48</v>
      </c>
      <c r="N112" s="174">
        <v>0</v>
      </c>
      <c r="O112" s="174">
        <v>48</v>
      </c>
      <c r="P112" s="174" t="s">
        <v>83</v>
      </c>
      <c r="Q112" s="225">
        <v>966427</v>
      </c>
      <c r="R112" s="175" t="s">
        <v>78</v>
      </c>
      <c r="S112" s="116" t="s">
        <v>148</v>
      </c>
      <c r="T112" s="84" t="s">
        <v>145</v>
      </c>
      <c r="U112" s="84">
        <v>48449950800</v>
      </c>
      <c r="V112" s="84">
        <v>136</v>
      </c>
      <c r="W112" s="84">
        <v>17</v>
      </c>
      <c r="X112" s="84">
        <v>4</v>
      </c>
      <c r="Y112" s="84">
        <v>8</v>
      </c>
      <c r="Z112" s="84">
        <v>4</v>
      </c>
      <c r="AA112" s="84">
        <v>0</v>
      </c>
      <c r="AB112" s="193">
        <f t="shared" si="4"/>
        <v>169</v>
      </c>
    </row>
    <row r="113" spans="1:104" s="84" customFormat="1" x14ac:dyDescent="0.2">
      <c r="A113" s="173">
        <v>22963</v>
      </c>
      <c r="B113" s="174" t="s">
        <v>648</v>
      </c>
      <c r="C113" s="177" t="s">
        <v>649</v>
      </c>
      <c r="D113" s="177" t="s">
        <v>650</v>
      </c>
      <c r="E113" s="174">
        <v>75654</v>
      </c>
      <c r="F113" s="174" t="s">
        <v>317</v>
      </c>
      <c r="G113" s="174">
        <v>4</v>
      </c>
      <c r="H113" s="174" t="s">
        <v>77</v>
      </c>
      <c r="I113" s="174"/>
      <c r="J113" s="174"/>
      <c r="K113" s="174"/>
      <c r="L113" s="174" t="s">
        <v>81</v>
      </c>
      <c r="M113" s="178">
        <v>58</v>
      </c>
      <c r="N113" s="179">
        <v>6</v>
      </c>
      <c r="O113" s="179">
        <v>64</v>
      </c>
      <c r="P113" s="180" t="s">
        <v>83</v>
      </c>
      <c r="Q113" s="225">
        <v>63307</v>
      </c>
      <c r="R113" s="175"/>
      <c r="S113" s="116" t="s">
        <v>256</v>
      </c>
      <c r="U113" s="84">
        <v>48401950800</v>
      </c>
      <c r="V113" s="84" t="s">
        <v>658</v>
      </c>
    </row>
    <row r="114" spans="1:104" s="84" customFormat="1" x14ac:dyDescent="0.2">
      <c r="A114" s="173">
        <v>22964</v>
      </c>
      <c r="B114" s="174" t="s">
        <v>651</v>
      </c>
      <c r="C114" s="177" t="s">
        <v>652</v>
      </c>
      <c r="D114" s="177" t="s">
        <v>653</v>
      </c>
      <c r="E114" s="174">
        <v>75482</v>
      </c>
      <c r="F114" s="174" t="s">
        <v>654</v>
      </c>
      <c r="G114" s="174">
        <v>4</v>
      </c>
      <c r="H114" s="174" t="s">
        <v>77</v>
      </c>
      <c r="I114" s="174"/>
      <c r="J114" s="174"/>
      <c r="K114" s="174"/>
      <c r="L114" s="174" t="s">
        <v>81</v>
      </c>
      <c r="M114" s="178">
        <v>72</v>
      </c>
      <c r="N114" s="179">
        <v>0</v>
      </c>
      <c r="O114" s="179">
        <v>72</v>
      </c>
      <c r="P114" s="180" t="s">
        <v>83</v>
      </c>
      <c r="Q114" s="225">
        <v>93000</v>
      </c>
      <c r="R114" s="175"/>
      <c r="S114" s="116" t="s">
        <v>137</v>
      </c>
      <c r="U114" s="84">
        <v>48223950402</v>
      </c>
      <c r="V114" s="84" t="s">
        <v>659</v>
      </c>
    </row>
    <row r="115" spans="1:104" s="84" customFormat="1" x14ac:dyDescent="0.2">
      <c r="A115" s="173">
        <v>22965</v>
      </c>
      <c r="B115" s="174" t="s">
        <v>655</v>
      </c>
      <c r="C115" s="177" t="s">
        <v>656</v>
      </c>
      <c r="D115" s="177" t="s">
        <v>657</v>
      </c>
      <c r="E115" s="174">
        <v>75143</v>
      </c>
      <c r="F115" s="174" t="s">
        <v>650</v>
      </c>
      <c r="G115" s="174">
        <v>4</v>
      </c>
      <c r="H115" s="174" t="s">
        <v>77</v>
      </c>
      <c r="I115" s="174"/>
      <c r="J115" s="174"/>
      <c r="K115" s="174"/>
      <c r="L115" s="174" t="s">
        <v>81</v>
      </c>
      <c r="M115" s="178">
        <v>48</v>
      </c>
      <c r="N115" s="179">
        <v>0</v>
      </c>
      <c r="O115" s="179">
        <v>48</v>
      </c>
      <c r="P115" s="180" t="s">
        <v>83</v>
      </c>
      <c r="Q115" s="225">
        <v>66657</v>
      </c>
      <c r="R115" s="175"/>
      <c r="S115" s="116" t="s">
        <v>143</v>
      </c>
      <c r="U115" s="84">
        <v>48213950800</v>
      </c>
      <c r="V115" s="84" t="s">
        <v>660</v>
      </c>
    </row>
    <row r="116" spans="1:104" s="30" customFormat="1" x14ac:dyDescent="0.2">
      <c r="A116" s="199">
        <v>22219</v>
      </c>
      <c r="B116" s="200" t="s">
        <v>307</v>
      </c>
      <c r="C116" s="200" t="s">
        <v>417</v>
      </c>
      <c r="D116" s="200" t="s">
        <v>418</v>
      </c>
      <c r="E116" s="200">
        <v>75462</v>
      </c>
      <c r="F116" s="200" t="s">
        <v>308</v>
      </c>
      <c r="G116" s="200">
        <v>4</v>
      </c>
      <c r="H116" s="200" t="s">
        <v>77</v>
      </c>
      <c r="I116" s="200"/>
      <c r="J116" s="200"/>
      <c r="K116" s="200"/>
      <c r="L116" s="196" t="s">
        <v>81</v>
      </c>
      <c r="M116" s="200">
        <v>76</v>
      </c>
      <c r="N116" s="200">
        <v>0</v>
      </c>
      <c r="O116" s="200">
        <v>76</v>
      </c>
      <c r="P116" s="200" t="s">
        <v>83</v>
      </c>
      <c r="Q116" s="249">
        <v>1358557</v>
      </c>
      <c r="R116" s="201"/>
      <c r="S116" s="196" t="s">
        <v>309</v>
      </c>
      <c r="T116" s="196" t="s">
        <v>310</v>
      </c>
      <c r="U116" s="196">
        <v>48277000402</v>
      </c>
      <c r="V116" s="196">
        <v>137</v>
      </c>
      <c r="W116" s="196">
        <v>17</v>
      </c>
      <c r="X116" s="196">
        <v>4</v>
      </c>
      <c r="Y116" s="196">
        <v>8</v>
      </c>
      <c r="Z116" s="196">
        <v>4</v>
      </c>
      <c r="AA116" s="196">
        <v>0</v>
      </c>
      <c r="AB116" s="202">
        <f>SUM(V116:AA116)</f>
        <v>170</v>
      </c>
      <c r="AC116" s="198"/>
      <c r="AD116" s="202"/>
      <c r="AE116" s="198" t="s">
        <v>776</v>
      </c>
    </row>
    <row r="117" spans="1:104"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4" s="80" customFormat="1" ht="15" x14ac:dyDescent="0.25">
      <c r="A118" s="40" t="s">
        <v>23</v>
      </c>
      <c r="B118" s="85"/>
      <c r="C118" s="60">
        <v>1366643.0596025863</v>
      </c>
      <c r="D118" s="101" t="s">
        <v>227</v>
      </c>
      <c r="E118" s="71">
        <v>4</v>
      </c>
      <c r="F118" s="73"/>
      <c r="G118" s="73"/>
      <c r="H118" s="87"/>
      <c r="I118" s="73"/>
      <c r="J118" s="88"/>
      <c r="K118" s="73"/>
      <c r="L118" s="73"/>
      <c r="M118" s="300" t="s">
        <v>19</v>
      </c>
      <c r="N118" s="303"/>
      <c r="O118" s="303"/>
      <c r="P118" s="304"/>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row>
    <row r="119" spans="1:104"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4"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c r="AD120" s="274"/>
    </row>
    <row r="121" spans="1:104" s="84" customFormat="1" x14ac:dyDescent="0.2">
      <c r="A121" s="173">
        <v>22228</v>
      </c>
      <c r="B121" s="174" t="s">
        <v>300</v>
      </c>
      <c r="C121" s="174" t="s">
        <v>426</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E121" s="84" t="s">
        <v>774</v>
      </c>
    </row>
    <row r="122" spans="1:104" s="84" customFormat="1" x14ac:dyDescent="0.2">
      <c r="A122" s="173">
        <v>22014</v>
      </c>
      <c r="B122" s="174" t="s">
        <v>299</v>
      </c>
      <c r="C122" s="174" t="s">
        <v>425</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4" s="84" customFormat="1" x14ac:dyDescent="0.2">
      <c r="A123" s="173">
        <v>22966</v>
      </c>
      <c r="B123" s="174" t="s">
        <v>661</v>
      </c>
      <c r="C123" s="174" t="s">
        <v>662</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663</v>
      </c>
      <c r="U123" s="84">
        <v>48423001803</v>
      </c>
      <c r="V123" s="84" t="s">
        <v>664</v>
      </c>
    </row>
    <row r="124" spans="1:104"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4" s="80" customFormat="1" ht="15" x14ac:dyDescent="0.25">
      <c r="A125" s="40" t="s">
        <v>23</v>
      </c>
      <c r="B125" s="85"/>
      <c r="C125" s="60">
        <v>1328409.2905559624</v>
      </c>
      <c r="D125" s="101" t="s">
        <v>227</v>
      </c>
      <c r="E125" s="71">
        <v>2</v>
      </c>
      <c r="F125" s="73"/>
      <c r="G125" s="73"/>
      <c r="H125" s="87"/>
      <c r="I125" s="73"/>
      <c r="J125" s="88"/>
      <c r="K125" s="73"/>
      <c r="L125" s="73"/>
      <c r="M125" s="300" t="s">
        <v>19</v>
      </c>
      <c r="N125" s="301"/>
      <c r="O125" s="301"/>
      <c r="P125" s="302"/>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row>
    <row r="126" spans="1:104"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4"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c r="AD127" s="274"/>
    </row>
    <row r="128" spans="1:104" s="2" customFormat="1" x14ac:dyDescent="0.2">
      <c r="A128" s="203">
        <v>22967</v>
      </c>
      <c r="B128" s="181" t="s">
        <v>665</v>
      </c>
      <c r="C128" s="182" t="s">
        <v>666</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667</v>
      </c>
      <c r="AD128" s="193"/>
    </row>
    <row r="129" spans="1:104"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4" s="80" customFormat="1" ht="15" x14ac:dyDescent="0.25">
      <c r="A130" s="40" t="s">
        <v>23</v>
      </c>
      <c r="B130" s="85"/>
      <c r="C130" s="60">
        <v>1024012.8601620476</v>
      </c>
      <c r="D130" s="101" t="s">
        <v>227</v>
      </c>
      <c r="E130" s="71">
        <v>0</v>
      </c>
      <c r="F130" s="73"/>
      <c r="G130" s="73"/>
      <c r="H130" s="87"/>
      <c r="I130" s="73"/>
      <c r="J130" s="88"/>
      <c r="K130" s="73"/>
      <c r="L130" s="73"/>
      <c r="M130" s="300" t="s">
        <v>19</v>
      </c>
      <c r="N130" s="301"/>
      <c r="O130" s="301"/>
      <c r="P130" s="302"/>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row>
    <row r="131" spans="1:104"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4"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c r="AD132" s="274"/>
    </row>
    <row r="133" spans="1:104" s="84" customFormat="1" x14ac:dyDescent="0.2">
      <c r="A133" s="173">
        <v>22331</v>
      </c>
      <c r="B133" s="174" t="s">
        <v>323</v>
      </c>
      <c r="C133" s="174" t="s">
        <v>432</v>
      </c>
      <c r="D133" s="174" t="s">
        <v>433</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128</v>
      </c>
      <c r="W133" s="84">
        <v>17</v>
      </c>
      <c r="X133" s="84">
        <v>4</v>
      </c>
      <c r="Y133" s="84">
        <v>8</v>
      </c>
      <c r="Z133" s="84">
        <v>4</v>
      </c>
      <c r="AA133" s="84">
        <v>0</v>
      </c>
      <c r="AB133" s="84">
        <f>SUM(V133:AA133)</f>
        <v>161</v>
      </c>
    </row>
    <row r="134" spans="1:104" s="84" customFormat="1" x14ac:dyDescent="0.2">
      <c r="A134" s="173">
        <v>22329</v>
      </c>
      <c r="B134" s="174" t="s">
        <v>322</v>
      </c>
      <c r="C134" s="174" t="s">
        <v>431</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4"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4" s="80" customFormat="1" ht="15" x14ac:dyDescent="0.25">
      <c r="A136" s="40" t="s">
        <v>23</v>
      </c>
      <c r="B136" s="85"/>
      <c r="C136" s="51">
        <v>922063.28298318025</v>
      </c>
      <c r="D136" s="101" t="s">
        <v>227</v>
      </c>
      <c r="E136" s="71">
        <v>2</v>
      </c>
      <c r="F136" s="73"/>
      <c r="G136" s="73"/>
      <c r="H136" s="87"/>
      <c r="I136" s="73"/>
      <c r="J136" s="88"/>
      <c r="K136" s="73"/>
      <c r="L136" s="73"/>
      <c r="M136" s="300" t="s">
        <v>19</v>
      </c>
      <c r="N136" s="301"/>
      <c r="O136" s="301"/>
      <c r="P136" s="302"/>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row>
    <row r="137" spans="1:104"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4"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c r="AD138" s="274"/>
    </row>
    <row r="139" spans="1:104" s="84" customFormat="1" x14ac:dyDescent="0.2">
      <c r="A139" s="173">
        <v>22208</v>
      </c>
      <c r="B139" s="174" t="s">
        <v>329</v>
      </c>
      <c r="C139" s="174" t="s">
        <v>457</v>
      </c>
      <c r="D139" s="174" t="s">
        <v>458</v>
      </c>
      <c r="E139" s="174">
        <v>77340</v>
      </c>
      <c r="F139" s="174" t="s">
        <v>330</v>
      </c>
      <c r="G139" s="174">
        <v>6</v>
      </c>
      <c r="H139" s="174" t="s">
        <v>77</v>
      </c>
      <c r="I139" s="174"/>
      <c r="J139" s="174"/>
      <c r="K139" s="174"/>
      <c r="L139" s="84" t="s">
        <v>81</v>
      </c>
      <c r="M139" s="178">
        <v>48</v>
      </c>
      <c r="N139" s="179">
        <v>0</v>
      </c>
      <c r="O139" s="179">
        <v>48</v>
      </c>
      <c r="P139" s="180" t="s">
        <v>83</v>
      </c>
      <c r="Q139" s="225">
        <v>900000</v>
      </c>
      <c r="R139" s="175"/>
      <c r="S139" s="116" t="s">
        <v>198</v>
      </c>
      <c r="T139" s="84" t="s">
        <v>331</v>
      </c>
      <c r="U139" s="84">
        <v>48471790103</v>
      </c>
      <c r="V139" s="84">
        <v>135</v>
      </c>
      <c r="W139" s="84">
        <v>17</v>
      </c>
      <c r="X139" s="84">
        <v>4</v>
      </c>
      <c r="Y139" s="84">
        <v>8</v>
      </c>
      <c r="Z139" s="84">
        <v>4</v>
      </c>
      <c r="AA139" s="84">
        <v>0</v>
      </c>
      <c r="AB139" s="84">
        <f>SUM(V139:AA139)</f>
        <v>168</v>
      </c>
      <c r="AE139" s="84" t="s">
        <v>774</v>
      </c>
    </row>
    <row r="140" spans="1:104" s="84" customFormat="1" x14ac:dyDescent="0.2">
      <c r="A140" s="173">
        <v>22116</v>
      </c>
      <c r="B140" s="174" t="s">
        <v>160</v>
      </c>
      <c r="C140" s="174" t="s">
        <v>456</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4"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4" s="80" customFormat="1" ht="15" x14ac:dyDescent="0.25">
      <c r="A142" s="40" t="s">
        <v>23</v>
      </c>
      <c r="B142" s="85"/>
      <c r="C142" s="51">
        <v>600000</v>
      </c>
      <c r="D142" s="101" t="s">
        <v>227</v>
      </c>
      <c r="E142" s="71">
        <v>2</v>
      </c>
      <c r="F142" s="73"/>
      <c r="G142" s="73"/>
      <c r="H142" s="87"/>
      <c r="I142" s="73"/>
      <c r="J142" s="88"/>
      <c r="K142" s="73"/>
      <c r="L142" s="73"/>
      <c r="M142" s="300" t="s">
        <v>19</v>
      </c>
      <c r="N142" s="301"/>
      <c r="O142" s="301"/>
      <c r="P142" s="302"/>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row>
    <row r="143" spans="1:104"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4"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265"/>
      <c r="AE144" s="30"/>
    </row>
    <row r="145" spans="1:31" s="2" customFormat="1" x14ac:dyDescent="0.2">
      <c r="A145" s="186">
        <v>22139</v>
      </c>
      <c r="B145" s="186" t="s">
        <v>351</v>
      </c>
      <c r="C145" s="186" t="s">
        <v>444</v>
      </c>
      <c r="D145" s="186" t="s">
        <v>61</v>
      </c>
      <c r="E145" s="186">
        <v>77080</v>
      </c>
      <c r="F145" s="186" t="s">
        <v>68</v>
      </c>
      <c r="G145" s="186">
        <v>6</v>
      </c>
      <c r="H145" s="186" t="s">
        <v>76</v>
      </c>
      <c r="I145" s="186"/>
      <c r="J145" s="186"/>
      <c r="K145" s="186"/>
      <c r="L145" s="116" t="s">
        <v>81</v>
      </c>
      <c r="M145" s="186">
        <v>112</v>
      </c>
      <c r="N145" s="186">
        <v>13</v>
      </c>
      <c r="O145" s="186">
        <v>125</v>
      </c>
      <c r="P145" s="186" t="s">
        <v>82</v>
      </c>
      <c r="Q145" s="225">
        <v>2000000</v>
      </c>
      <c r="R145" s="209"/>
      <c r="S145" s="116" t="s">
        <v>352</v>
      </c>
      <c r="T145" s="116" t="s">
        <v>353</v>
      </c>
      <c r="U145" s="116">
        <v>48201522000</v>
      </c>
      <c r="V145" s="116">
        <v>139</v>
      </c>
      <c r="W145" s="116">
        <v>17</v>
      </c>
      <c r="X145" s="116">
        <v>4</v>
      </c>
      <c r="Y145" s="116">
        <v>8</v>
      </c>
      <c r="Z145" s="116">
        <v>4</v>
      </c>
      <c r="AA145" s="116">
        <v>0</v>
      </c>
      <c r="AB145" s="193">
        <f t="shared" ref="AB145:AB159" si="5">SUM(V145:AA145)</f>
        <v>172</v>
      </c>
      <c r="AC145" s="116"/>
      <c r="AD145" s="116"/>
      <c r="AE145" s="116" t="s">
        <v>780</v>
      </c>
    </row>
    <row r="146" spans="1:31" s="84" customFormat="1" x14ac:dyDescent="0.2">
      <c r="A146" s="210">
        <v>22193</v>
      </c>
      <c r="B146" s="186" t="s">
        <v>356</v>
      </c>
      <c r="C146" s="186" t="s">
        <v>446</v>
      </c>
      <c r="D146" s="186" t="s">
        <v>61</v>
      </c>
      <c r="E146" s="186">
        <v>77018</v>
      </c>
      <c r="F146" s="186" t="s">
        <v>68</v>
      </c>
      <c r="G146" s="186">
        <v>6</v>
      </c>
      <c r="H146" s="186" t="s">
        <v>76</v>
      </c>
      <c r="I146" s="186"/>
      <c r="J146" s="186"/>
      <c r="K146" s="186"/>
      <c r="L146" s="116" t="s">
        <v>81</v>
      </c>
      <c r="M146" s="186">
        <v>81</v>
      </c>
      <c r="N146" s="186">
        <v>0</v>
      </c>
      <c r="O146" s="186">
        <v>81</v>
      </c>
      <c r="P146" s="186" t="s">
        <v>82</v>
      </c>
      <c r="Q146" s="225">
        <v>2000000</v>
      </c>
      <c r="R146" s="209"/>
      <c r="S146" s="116" t="s">
        <v>174</v>
      </c>
      <c r="T146" s="116" t="s">
        <v>357</v>
      </c>
      <c r="U146" s="116">
        <v>48201530900</v>
      </c>
      <c r="V146" s="116">
        <v>139</v>
      </c>
      <c r="W146" s="116">
        <v>17</v>
      </c>
      <c r="X146" s="116">
        <v>4</v>
      </c>
      <c r="Y146" s="116">
        <v>8</v>
      </c>
      <c r="Z146" s="116">
        <v>4</v>
      </c>
      <c r="AA146" s="116">
        <v>0</v>
      </c>
      <c r="AB146" s="193">
        <f t="shared" si="5"/>
        <v>172</v>
      </c>
      <c r="AC146" s="116"/>
      <c r="AD146" s="116"/>
      <c r="AE146" s="116" t="s">
        <v>774</v>
      </c>
    </row>
    <row r="147" spans="1:31" s="84" customFormat="1" x14ac:dyDescent="0.2">
      <c r="A147" s="186">
        <v>22295</v>
      </c>
      <c r="B147" s="186" t="s">
        <v>367</v>
      </c>
      <c r="C147" s="186" t="s">
        <v>451</v>
      </c>
      <c r="D147" s="186" t="s">
        <v>61</v>
      </c>
      <c r="E147" s="186">
        <v>77002</v>
      </c>
      <c r="F147" s="186" t="s">
        <v>68</v>
      </c>
      <c r="G147" s="186">
        <v>6</v>
      </c>
      <c r="H147" s="186" t="s">
        <v>76</v>
      </c>
      <c r="I147" s="186"/>
      <c r="J147" s="186"/>
      <c r="K147" s="186"/>
      <c r="L147" s="116" t="s">
        <v>81</v>
      </c>
      <c r="M147" s="186">
        <v>84</v>
      </c>
      <c r="N147" s="186">
        <v>0</v>
      </c>
      <c r="O147" s="186">
        <v>84</v>
      </c>
      <c r="P147" s="186" t="s">
        <v>82</v>
      </c>
      <c r="Q147" s="225">
        <v>1114918</v>
      </c>
      <c r="R147" s="209"/>
      <c r="S147" s="116" t="s">
        <v>188</v>
      </c>
      <c r="T147" s="116" t="s">
        <v>187</v>
      </c>
      <c r="U147" s="116">
        <v>48201210100</v>
      </c>
      <c r="V147" s="116">
        <v>139</v>
      </c>
      <c r="W147" s="116">
        <v>17</v>
      </c>
      <c r="X147" s="116">
        <v>4</v>
      </c>
      <c r="Y147" s="116">
        <v>8</v>
      </c>
      <c r="Z147" s="116">
        <v>4</v>
      </c>
      <c r="AA147" s="116">
        <v>0</v>
      </c>
      <c r="AB147" s="193">
        <f t="shared" si="5"/>
        <v>172</v>
      </c>
      <c r="AC147" s="116"/>
      <c r="AD147" s="116"/>
      <c r="AE147" s="116" t="s">
        <v>774</v>
      </c>
    </row>
    <row r="148" spans="1:31" s="84" customFormat="1" x14ac:dyDescent="0.2">
      <c r="A148" s="186">
        <v>22023</v>
      </c>
      <c r="B148" s="186" t="s">
        <v>335</v>
      </c>
      <c r="C148" s="186" t="s">
        <v>436</v>
      </c>
      <c r="D148" s="186" t="s">
        <v>61</v>
      </c>
      <c r="E148" s="186">
        <v>77099</v>
      </c>
      <c r="F148" s="186" t="s">
        <v>68</v>
      </c>
      <c r="G148" s="186">
        <v>6</v>
      </c>
      <c r="H148" s="186" t="s">
        <v>76</v>
      </c>
      <c r="I148" s="186"/>
      <c r="J148" s="186"/>
      <c r="K148" s="186"/>
      <c r="L148" s="116" t="s">
        <v>81</v>
      </c>
      <c r="M148" s="186">
        <v>114</v>
      </c>
      <c r="N148" s="186">
        <v>24</v>
      </c>
      <c r="O148" s="186">
        <v>138</v>
      </c>
      <c r="P148" s="186" t="s">
        <v>82</v>
      </c>
      <c r="Q148" s="225">
        <v>2000000</v>
      </c>
      <c r="R148" s="209"/>
      <c r="S148" s="116" t="s">
        <v>336</v>
      </c>
      <c r="T148" s="116" t="s">
        <v>337</v>
      </c>
      <c r="U148" s="116">
        <v>48201453601</v>
      </c>
      <c r="V148" s="116">
        <v>132</v>
      </c>
      <c r="W148" s="116">
        <v>17</v>
      </c>
      <c r="X148" s="116">
        <v>4</v>
      </c>
      <c r="Y148" s="116">
        <v>8</v>
      </c>
      <c r="Z148" s="116">
        <v>4</v>
      </c>
      <c r="AA148" s="116">
        <v>7</v>
      </c>
      <c r="AB148" s="193">
        <f t="shared" si="5"/>
        <v>172</v>
      </c>
      <c r="AC148" s="116"/>
      <c r="AD148" s="116"/>
      <c r="AE148" s="116" t="s">
        <v>774</v>
      </c>
    </row>
    <row r="149" spans="1:31" s="84" customFormat="1" x14ac:dyDescent="0.2">
      <c r="A149" s="186">
        <v>22090</v>
      </c>
      <c r="B149" s="186" t="s">
        <v>345</v>
      </c>
      <c r="C149" s="186" t="s">
        <v>440</v>
      </c>
      <c r="D149" s="186" t="s">
        <v>61</v>
      </c>
      <c r="E149" s="186">
        <v>77034</v>
      </c>
      <c r="F149" s="186" t="s">
        <v>68</v>
      </c>
      <c r="G149" s="186">
        <v>6</v>
      </c>
      <c r="H149" s="186" t="s">
        <v>76</v>
      </c>
      <c r="I149" s="186"/>
      <c r="J149" s="186"/>
      <c r="K149" s="186" t="s">
        <v>78</v>
      </c>
      <c r="L149" s="116" t="s">
        <v>81</v>
      </c>
      <c r="M149" s="186">
        <v>96</v>
      </c>
      <c r="N149" s="186">
        <v>0</v>
      </c>
      <c r="O149" s="186">
        <v>96</v>
      </c>
      <c r="P149" s="186" t="s">
        <v>82</v>
      </c>
      <c r="Q149" s="225">
        <v>2000000</v>
      </c>
      <c r="R149" s="209"/>
      <c r="S149" s="116" t="s">
        <v>169</v>
      </c>
      <c r="T149" s="116" t="s">
        <v>136</v>
      </c>
      <c r="U149" s="116">
        <v>48201321000</v>
      </c>
      <c r="V149" s="116">
        <v>138</v>
      </c>
      <c r="W149" s="116">
        <v>17</v>
      </c>
      <c r="X149" s="116">
        <v>4</v>
      </c>
      <c r="Y149" s="116">
        <v>8</v>
      </c>
      <c r="Z149" s="116">
        <v>4</v>
      </c>
      <c r="AA149" s="116">
        <v>0</v>
      </c>
      <c r="AB149" s="193">
        <f t="shared" ref="AB149:AB156" si="6">SUM(V149:AA149)</f>
        <v>171</v>
      </c>
      <c r="AC149" s="116"/>
      <c r="AD149" s="116">
        <v>1</v>
      </c>
      <c r="AE149" s="116" t="s">
        <v>777</v>
      </c>
    </row>
    <row r="150" spans="1:31" s="84" customFormat="1" x14ac:dyDescent="0.2">
      <c r="A150" s="186">
        <v>22012</v>
      </c>
      <c r="B150" s="186" t="s">
        <v>332</v>
      </c>
      <c r="C150" s="186" t="s">
        <v>434</v>
      </c>
      <c r="D150" s="186" t="s">
        <v>61</v>
      </c>
      <c r="E150" s="186">
        <v>77084</v>
      </c>
      <c r="F150" s="186" t="s">
        <v>68</v>
      </c>
      <c r="G150" s="186">
        <v>6</v>
      </c>
      <c r="H150" s="186" t="s">
        <v>76</v>
      </c>
      <c r="I150" s="186"/>
      <c r="J150" s="186"/>
      <c r="K150" s="186"/>
      <c r="L150" s="116" t="s">
        <v>81</v>
      </c>
      <c r="M150" s="186">
        <v>100</v>
      </c>
      <c r="N150" s="186">
        <v>12</v>
      </c>
      <c r="O150" s="186">
        <v>112</v>
      </c>
      <c r="P150" s="186" t="s">
        <v>83</v>
      </c>
      <c r="Q150" s="225">
        <v>2000000</v>
      </c>
      <c r="R150" s="209"/>
      <c r="S150" s="116" t="s">
        <v>333</v>
      </c>
      <c r="T150" s="116" t="s">
        <v>334</v>
      </c>
      <c r="U150" s="116">
        <v>48201541900</v>
      </c>
      <c r="V150" s="116">
        <v>138</v>
      </c>
      <c r="W150" s="116">
        <v>17</v>
      </c>
      <c r="X150" s="116">
        <v>4</v>
      </c>
      <c r="Y150" s="116">
        <v>8</v>
      </c>
      <c r="Z150" s="116">
        <v>4</v>
      </c>
      <c r="AA150" s="116">
        <v>0</v>
      </c>
      <c r="AB150" s="193">
        <f t="shared" si="6"/>
        <v>171</v>
      </c>
      <c r="AC150" s="116"/>
      <c r="AD150" s="116">
        <v>2</v>
      </c>
      <c r="AE150" s="116"/>
    </row>
    <row r="151" spans="1:31" s="84" customFormat="1" x14ac:dyDescent="0.2">
      <c r="A151" s="186">
        <v>22091</v>
      </c>
      <c r="B151" s="186" t="s">
        <v>346</v>
      </c>
      <c r="C151" s="186" t="s">
        <v>441</v>
      </c>
      <c r="D151" s="186" t="s">
        <v>442</v>
      </c>
      <c r="E151" s="186">
        <v>77477</v>
      </c>
      <c r="F151" s="186" t="s">
        <v>347</v>
      </c>
      <c r="G151" s="186">
        <v>6</v>
      </c>
      <c r="H151" s="186" t="s">
        <v>76</v>
      </c>
      <c r="I151" s="186"/>
      <c r="J151" s="186"/>
      <c r="K151" s="186" t="s">
        <v>78</v>
      </c>
      <c r="L151" s="116" t="s">
        <v>81</v>
      </c>
      <c r="M151" s="186">
        <v>60</v>
      </c>
      <c r="N151" s="186">
        <v>0</v>
      </c>
      <c r="O151" s="186">
        <v>60</v>
      </c>
      <c r="P151" s="186" t="s">
        <v>83</v>
      </c>
      <c r="Q151" s="225">
        <v>1346456</v>
      </c>
      <c r="R151" s="209"/>
      <c r="S151" s="116" t="s">
        <v>159</v>
      </c>
      <c r="T151" s="116" t="s">
        <v>136</v>
      </c>
      <c r="U151" s="116">
        <v>48157671800</v>
      </c>
      <c r="V151" s="116">
        <v>138</v>
      </c>
      <c r="W151" s="116">
        <v>17</v>
      </c>
      <c r="X151" s="116">
        <v>4</v>
      </c>
      <c r="Y151" s="116">
        <v>8</v>
      </c>
      <c r="Z151" s="116">
        <v>4</v>
      </c>
      <c r="AA151" s="116">
        <v>0</v>
      </c>
      <c r="AB151" s="193">
        <f t="shared" si="6"/>
        <v>171</v>
      </c>
      <c r="AC151" s="116"/>
      <c r="AD151" s="116">
        <v>3</v>
      </c>
      <c r="AE151" s="116"/>
    </row>
    <row r="152" spans="1:31" s="84" customFormat="1" x14ac:dyDescent="0.2">
      <c r="A152" s="210">
        <v>22018</v>
      </c>
      <c r="B152" s="186" t="s">
        <v>166</v>
      </c>
      <c r="C152" s="186" t="s">
        <v>435</v>
      </c>
      <c r="D152" s="186" t="s">
        <v>61</v>
      </c>
      <c r="E152" s="186">
        <v>77040</v>
      </c>
      <c r="F152" s="186" t="s">
        <v>68</v>
      </c>
      <c r="G152" s="186">
        <v>6</v>
      </c>
      <c r="H152" s="186" t="s">
        <v>76</v>
      </c>
      <c r="I152" s="186"/>
      <c r="J152" s="186"/>
      <c r="K152" s="186"/>
      <c r="L152" s="116" t="s">
        <v>81</v>
      </c>
      <c r="M152" s="186">
        <v>102</v>
      </c>
      <c r="N152" s="186">
        <v>6</v>
      </c>
      <c r="O152" s="186">
        <v>108</v>
      </c>
      <c r="P152" s="186" t="s">
        <v>82</v>
      </c>
      <c r="Q152" s="225">
        <v>1915121.156832</v>
      </c>
      <c r="R152" s="209"/>
      <c r="S152" s="116" t="s">
        <v>167</v>
      </c>
      <c r="T152" s="116" t="s">
        <v>168</v>
      </c>
      <c r="U152" s="116">
        <v>48201534203</v>
      </c>
      <c r="V152" s="116">
        <v>138</v>
      </c>
      <c r="W152" s="116">
        <v>17</v>
      </c>
      <c r="X152" s="116">
        <v>4</v>
      </c>
      <c r="Y152" s="116">
        <v>8</v>
      </c>
      <c r="Z152" s="116">
        <v>4</v>
      </c>
      <c r="AA152" s="116">
        <v>0</v>
      </c>
      <c r="AB152" s="193">
        <f t="shared" si="6"/>
        <v>171</v>
      </c>
      <c r="AC152" s="116"/>
      <c r="AD152" s="116">
        <v>4</v>
      </c>
      <c r="AE152" s="116"/>
    </row>
    <row r="153" spans="1:31" s="84" customFormat="1" x14ac:dyDescent="0.2">
      <c r="A153" s="210">
        <v>22254</v>
      </c>
      <c r="B153" s="186" t="s">
        <v>364</v>
      </c>
      <c r="C153" s="186" t="s">
        <v>449</v>
      </c>
      <c r="D153" s="186" t="s">
        <v>172</v>
      </c>
      <c r="E153" s="186">
        <v>77301</v>
      </c>
      <c r="F153" s="186" t="s">
        <v>173</v>
      </c>
      <c r="G153" s="186">
        <v>6</v>
      </c>
      <c r="H153" s="186" t="s">
        <v>76</v>
      </c>
      <c r="I153" s="186"/>
      <c r="J153" s="186"/>
      <c r="K153" s="186"/>
      <c r="L153" s="116" t="s">
        <v>81</v>
      </c>
      <c r="M153" s="186">
        <v>48</v>
      </c>
      <c r="N153" s="186">
        <v>0</v>
      </c>
      <c r="O153" s="186">
        <v>48</v>
      </c>
      <c r="P153" s="186" t="s">
        <v>83</v>
      </c>
      <c r="Q153" s="225">
        <v>1062082</v>
      </c>
      <c r="R153" s="209"/>
      <c r="S153" s="116" t="s">
        <v>284</v>
      </c>
      <c r="T153" s="116" t="s">
        <v>85</v>
      </c>
      <c r="U153" s="116">
        <v>48339693101</v>
      </c>
      <c r="V153" s="116">
        <v>131</v>
      </c>
      <c r="W153" s="116">
        <v>17</v>
      </c>
      <c r="X153" s="116">
        <v>4</v>
      </c>
      <c r="Y153" s="116">
        <v>8</v>
      </c>
      <c r="Z153" s="116">
        <v>4</v>
      </c>
      <c r="AA153" s="116">
        <v>7</v>
      </c>
      <c r="AB153" s="193">
        <f t="shared" si="6"/>
        <v>171</v>
      </c>
      <c r="AC153" s="116"/>
      <c r="AD153" s="116">
        <v>5</v>
      </c>
      <c r="AE153" s="116" t="s">
        <v>777</v>
      </c>
    </row>
    <row r="154" spans="1:31" s="84" customFormat="1" x14ac:dyDescent="0.2">
      <c r="A154" s="210">
        <v>22053</v>
      </c>
      <c r="B154" s="186" t="s">
        <v>338</v>
      </c>
      <c r="C154" s="186" t="s">
        <v>437</v>
      </c>
      <c r="D154" s="186" t="s">
        <v>61</v>
      </c>
      <c r="E154" s="186">
        <v>77067</v>
      </c>
      <c r="F154" s="186" t="s">
        <v>68</v>
      </c>
      <c r="G154" s="186">
        <v>6</v>
      </c>
      <c r="H154" s="186" t="s">
        <v>76</v>
      </c>
      <c r="I154" s="186"/>
      <c r="J154" s="186"/>
      <c r="K154" s="186"/>
      <c r="L154" s="116" t="s">
        <v>81</v>
      </c>
      <c r="M154" s="186">
        <v>115</v>
      </c>
      <c r="N154" s="186">
        <v>31</v>
      </c>
      <c r="O154" s="186">
        <v>146</v>
      </c>
      <c r="P154" s="186" t="s">
        <v>82</v>
      </c>
      <c r="Q154" s="225">
        <v>2000000</v>
      </c>
      <c r="R154" s="209"/>
      <c r="S154" s="116" t="s">
        <v>339</v>
      </c>
      <c r="T154" s="116" t="s">
        <v>128</v>
      </c>
      <c r="U154" s="116">
        <v>48201550200</v>
      </c>
      <c r="V154" s="116">
        <v>131</v>
      </c>
      <c r="W154" s="116">
        <v>17</v>
      </c>
      <c r="X154" s="116">
        <v>4</v>
      </c>
      <c r="Y154" s="116">
        <v>8</v>
      </c>
      <c r="Z154" s="116">
        <v>4</v>
      </c>
      <c r="AA154" s="116">
        <v>7</v>
      </c>
      <c r="AB154" s="193">
        <f t="shared" si="6"/>
        <v>171</v>
      </c>
      <c r="AC154" s="116"/>
      <c r="AD154" s="116">
        <v>6</v>
      </c>
      <c r="AE154" s="116"/>
    </row>
    <row r="155" spans="1:31" s="84" customFormat="1" x14ac:dyDescent="0.2">
      <c r="A155" s="210">
        <v>22244</v>
      </c>
      <c r="B155" s="186" t="s">
        <v>361</v>
      </c>
      <c r="C155" s="186" t="s">
        <v>448</v>
      </c>
      <c r="D155" s="186" t="s">
        <v>61</v>
      </c>
      <c r="E155" s="186">
        <v>77036</v>
      </c>
      <c r="F155" s="186" t="s">
        <v>68</v>
      </c>
      <c r="G155" s="186">
        <v>6</v>
      </c>
      <c r="H155" s="186" t="s">
        <v>76</v>
      </c>
      <c r="I155" s="186"/>
      <c r="J155" s="186"/>
      <c r="K155" s="186"/>
      <c r="L155" s="116" t="s">
        <v>81</v>
      </c>
      <c r="M155" s="186">
        <v>108</v>
      </c>
      <c r="N155" s="186">
        <v>0</v>
      </c>
      <c r="O155" s="186">
        <v>108</v>
      </c>
      <c r="P155" s="186" t="s">
        <v>82</v>
      </c>
      <c r="Q155" s="225">
        <v>2000000</v>
      </c>
      <c r="R155" s="209"/>
      <c r="S155" s="116" t="s">
        <v>362</v>
      </c>
      <c r="T155" s="116" t="s">
        <v>363</v>
      </c>
      <c r="U155" s="116">
        <v>48201433600</v>
      </c>
      <c r="V155" s="116">
        <v>131</v>
      </c>
      <c r="W155" s="116">
        <v>17</v>
      </c>
      <c r="X155" s="116">
        <v>4</v>
      </c>
      <c r="Y155" s="116">
        <v>8</v>
      </c>
      <c r="Z155" s="116">
        <v>4</v>
      </c>
      <c r="AA155" s="116">
        <v>7</v>
      </c>
      <c r="AB155" s="193">
        <f t="shared" si="6"/>
        <v>171</v>
      </c>
      <c r="AC155" s="116"/>
      <c r="AD155" s="116">
        <v>7</v>
      </c>
      <c r="AE155" s="116"/>
    </row>
    <row r="156" spans="1:31" s="84" customFormat="1" x14ac:dyDescent="0.2">
      <c r="A156" s="210">
        <v>22056</v>
      </c>
      <c r="B156" s="186" t="s">
        <v>340</v>
      </c>
      <c r="C156" s="186" t="s">
        <v>438</v>
      </c>
      <c r="D156" s="186" t="s">
        <v>61</v>
      </c>
      <c r="E156" s="186">
        <v>77017</v>
      </c>
      <c r="F156" s="186" t="s">
        <v>68</v>
      </c>
      <c r="G156" s="186">
        <v>6</v>
      </c>
      <c r="H156" s="186" t="s">
        <v>76</v>
      </c>
      <c r="I156" s="186"/>
      <c r="J156" s="186"/>
      <c r="K156" s="186" t="s">
        <v>78</v>
      </c>
      <c r="L156" s="116" t="s">
        <v>81</v>
      </c>
      <c r="M156" s="186">
        <v>160</v>
      </c>
      <c r="N156" s="186">
        <v>0</v>
      </c>
      <c r="O156" s="186">
        <v>160</v>
      </c>
      <c r="P156" s="186" t="s">
        <v>82</v>
      </c>
      <c r="Q156" s="225">
        <v>2000000</v>
      </c>
      <c r="R156" s="209"/>
      <c r="S156" s="116" t="s">
        <v>165</v>
      </c>
      <c r="T156" s="116" t="s">
        <v>341</v>
      </c>
      <c r="U156" s="116">
        <v>48201333202</v>
      </c>
      <c r="V156" s="116">
        <v>131</v>
      </c>
      <c r="W156" s="116">
        <v>17</v>
      </c>
      <c r="X156" s="116">
        <v>4</v>
      </c>
      <c r="Y156" s="116">
        <v>8</v>
      </c>
      <c r="Z156" s="116">
        <v>4</v>
      </c>
      <c r="AA156" s="116">
        <v>7</v>
      </c>
      <c r="AB156" s="193">
        <f t="shared" si="6"/>
        <v>171</v>
      </c>
      <c r="AC156" s="116"/>
      <c r="AD156" s="116">
        <v>8</v>
      </c>
      <c r="AE156" s="116"/>
    </row>
    <row r="157" spans="1:31" s="84" customFormat="1" x14ac:dyDescent="0.2">
      <c r="A157" s="186">
        <v>22114</v>
      </c>
      <c r="B157" s="186" t="s">
        <v>348</v>
      </c>
      <c r="C157" s="186" t="s">
        <v>443</v>
      </c>
      <c r="D157" s="186" t="s">
        <v>61</v>
      </c>
      <c r="E157" s="186">
        <v>77009</v>
      </c>
      <c r="F157" s="186" t="s">
        <v>68</v>
      </c>
      <c r="G157" s="186">
        <v>6</v>
      </c>
      <c r="H157" s="186" t="s">
        <v>76</v>
      </c>
      <c r="I157" s="186"/>
      <c r="J157" s="186"/>
      <c r="K157" s="186" t="s">
        <v>78</v>
      </c>
      <c r="L157" s="116" t="s">
        <v>81</v>
      </c>
      <c r="M157" s="186">
        <v>107</v>
      </c>
      <c r="N157" s="186">
        <v>88</v>
      </c>
      <c r="O157" s="186">
        <v>195</v>
      </c>
      <c r="P157" s="186" t="s">
        <v>82</v>
      </c>
      <c r="Q157" s="225">
        <v>2000000</v>
      </c>
      <c r="R157" s="209"/>
      <c r="S157" s="116" t="s">
        <v>349</v>
      </c>
      <c r="T157" s="116" t="s">
        <v>350</v>
      </c>
      <c r="U157" s="116">
        <v>48201511600</v>
      </c>
      <c r="V157" s="116">
        <v>137</v>
      </c>
      <c r="W157" s="116">
        <v>17</v>
      </c>
      <c r="X157" s="116">
        <v>8</v>
      </c>
      <c r="Y157" s="116">
        <v>8</v>
      </c>
      <c r="Z157" s="116">
        <v>0</v>
      </c>
      <c r="AA157" s="116">
        <v>0</v>
      </c>
      <c r="AB157" s="193">
        <f t="shared" si="5"/>
        <v>170</v>
      </c>
      <c r="AC157" s="2"/>
      <c r="AD157" s="193"/>
      <c r="AE157" s="2" t="s">
        <v>780</v>
      </c>
    </row>
    <row r="158" spans="1:31" s="84" customFormat="1" x14ac:dyDescent="0.2">
      <c r="A158" s="186">
        <v>22221</v>
      </c>
      <c r="B158" s="186" t="s">
        <v>358</v>
      </c>
      <c r="C158" s="186" t="s">
        <v>447</v>
      </c>
      <c r="D158" s="186" t="s">
        <v>61</v>
      </c>
      <c r="E158" s="186">
        <v>77339</v>
      </c>
      <c r="F158" s="186" t="s">
        <v>173</v>
      </c>
      <c r="G158" s="186">
        <v>6</v>
      </c>
      <c r="H158" s="186" t="s">
        <v>76</v>
      </c>
      <c r="I158" s="186"/>
      <c r="J158" s="186"/>
      <c r="K158" s="186"/>
      <c r="L158" s="116" t="s">
        <v>81</v>
      </c>
      <c r="M158" s="186">
        <v>112</v>
      </c>
      <c r="N158" s="186">
        <v>6</v>
      </c>
      <c r="O158" s="186">
        <v>118</v>
      </c>
      <c r="P158" s="186" t="s">
        <v>83</v>
      </c>
      <c r="Q158" s="225">
        <v>2000000</v>
      </c>
      <c r="R158" s="209"/>
      <c r="S158" s="116" t="s">
        <v>359</v>
      </c>
      <c r="T158" s="116" t="s">
        <v>360</v>
      </c>
      <c r="U158" s="116">
        <v>48339692300</v>
      </c>
      <c r="V158" s="116">
        <v>137</v>
      </c>
      <c r="W158" s="116">
        <v>17</v>
      </c>
      <c r="X158" s="116">
        <v>4</v>
      </c>
      <c r="Y158" s="116">
        <v>8</v>
      </c>
      <c r="Z158" s="116">
        <v>4</v>
      </c>
      <c r="AA158" s="116">
        <v>0</v>
      </c>
      <c r="AB158" s="193">
        <f t="shared" si="5"/>
        <v>170</v>
      </c>
      <c r="AC158" s="116"/>
      <c r="AD158" s="116"/>
      <c r="AE158" s="116"/>
    </row>
    <row r="159" spans="1:31" s="84" customFormat="1" x14ac:dyDescent="0.2">
      <c r="A159" s="186">
        <v>22185</v>
      </c>
      <c r="B159" s="186" t="s">
        <v>354</v>
      </c>
      <c r="C159" s="186" t="s">
        <v>445</v>
      </c>
      <c r="D159" s="186" t="s">
        <v>61</v>
      </c>
      <c r="E159" s="186">
        <v>77012</v>
      </c>
      <c r="F159" s="186" t="s">
        <v>68</v>
      </c>
      <c r="G159" s="186">
        <v>6</v>
      </c>
      <c r="H159" s="186" t="s">
        <v>76</v>
      </c>
      <c r="I159" s="186"/>
      <c r="J159" s="186"/>
      <c r="K159" s="186"/>
      <c r="L159" s="116" t="s">
        <v>81</v>
      </c>
      <c r="M159" s="186">
        <v>98</v>
      </c>
      <c r="N159" s="186">
        <v>30</v>
      </c>
      <c r="O159" s="186">
        <v>128</v>
      </c>
      <c r="P159" s="186" t="s">
        <v>83</v>
      </c>
      <c r="Q159" s="225">
        <v>1826269</v>
      </c>
      <c r="R159" s="209"/>
      <c r="S159" s="116" t="s">
        <v>126</v>
      </c>
      <c r="T159" s="116" t="s">
        <v>355</v>
      </c>
      <c r="U159" s="116">
        <v>48201311100</v>
      </c>
      <c r="V159" s="116">
        <v>128</v>
      </c>
      <c r="W159" s="116">
        <v>17</v>
      </c>
      <c r="X159" s="116">
        <v>0</v>
      </c>
      <c r="Y159" s="116">
        <v>8</v>
      </c>
      <c r="Z159" s="116">
        <v>4</v>
      </c>
      <c r="AA159" s="116">
        <v>7</v>
      </c>
      <c r="AB159" s="193">
        <f t="shared" si="5"/>
        <v>164</v>
      </c>
      <c r="AC159" s="116"/>
      <c r="AD159" s="116"/>
      <c r="AE159" s="116"/>
    </row>
    <row r="160" spans="1:31" s="84" customFormat="1" x14ac:dyDescent="0.2">
      <c r="A160" s="186">
        <v>22968</v>
      </c>
      <c r="B160" s="186" t="s">
        <v>773</v>
      </c>
      <c r="C160" s="186" t="s">
        <v>668</v>
      </c>
      <c r="D160" s="212" t="s">
        <v>61</v>
      </c>
      <c r="E160" s="186">
        <v>77036</v>
      </c>
      <c r="F160" s="186" t="s">
        <v>68</v>
      </c>
      <c r="G160" s="186">
        <v>6</v>
      </c>
      <c r="H160" s="186" t="s">
        <v>76</v>
      </c>
      <c r="I160" s="186"/>
      <c r="J160" s="186"/>
      <c r="K160" s="186" t="s">
        <v>78</v>
      </c>
      <c r="L160" s="186" t="s">
        <v>81</v>
      </c>
      <c r="M160" s="216">
        <v>120</v>
      </c>
      <c r="N160" s="217">
        <v>0</v>
      </c>
      <c r="O160" s="217">
        <v>120</v>
      </c>
      <c r="P160" s="218" t="s">
        <v>669</v>
      </c>
      <c r="Q160" s="225">
        <v>103030</v>
      </c>
      <c r="R160" s="209"/>
      <c r="S160" s="116" t="s">
        <v>165</v>
      </c>
      <c r="T160" s="116"/>
      <c r="U160" s="116">
        <v>48201432801</v>
      </c>
      <c r="V160" s="116" t="s">
        <v>679</v>
      </c>
      <c r="W160" s="116"/>
      <c r="X160" s="116"/>
      <c r="Y160" s="116"/>
      <c r="Z160" s="116"/>
      <c r="AA160" s="116"/>
      <c r="AB160" s="116"/>
      <c r="AC160" s="116"/>
      <c r="AD160" s="116"/>
      <c r="AE160" s="116"/>
    </row>
    <row r="161" spans="1:104" s="84" customFormat="1" x14ac:dyDescent="0.2">
      <c r="A161" s="186">
        <v>22969</v>
      </c>
      <c r="B161" s="186" t="s">
        <v>670</v>
      </c>
      <c r="C161" s="186" t="s">
        <v>671</v>
      </c>
      <c r="D161" s="212" t="s">
        <v>61</v>
      </c>
      <c r="E161" s="186">
        <v>77011</v>
      </c>
      <c r="F161" s="186" t="s">
        <v>68</v>
      </c>
      <c r="G161" s="186">
        <v>6</v>
      </c>
      <c r="H161" s="186" t="s">
        <v>76</v>
      </c>
      <c r="I161" s="186"/>
      <c r="J161" s="186"/>
      <c r="K161" s="186"/>
      <c r="L161" s="186" t="s">
        <v>81</v>
      </c>
      <c r="M161" s="216">
        <v>100</v>
      </c>
      <c r="N161" s="217">
        <v>50</v>
      </c>
      <c r="O161" s="217">
        <v>150</v>
      </c>
      <c r="P161" s="218" t="s">
        <v>82</v>
      </c>
      <c r="Q161" s="225">
        <v>105000.00000000001</v>
      </c>
      <c r="R161" s="209"/>
      <c r="S161" s="116" t="s">
        <v>352</v>
      </c>
      <c r="T161" s="116"/>
      <c r="U161" s="116">
        <v>48201310500</v>
      </c>
      <c r="V161" s="116" t="s">
        <v>680</v>
      </c>
      <c r="W161" s="116"/>
      <c r="X161" s="116"/>
      <c r="Y161" s="116"/>
      <c r="Z161" s="116"/>
      <c r="AA161" s="116"/>
      <c r="AB161" s="116"/>
      <c r="AC161" s="116"/>
      <c r="AD161" s="116"/>
      <c r="AE161" s="116"/>
    </row>
    <row r="162" spans="1:104" s="84" customFormat="1" x14ac:dyDescent="0.2">
      <c r="A162" s="186">
        <v>22970</v>
      </c>
      <c r="B162" s="186" t="s">
        <v>672</v>
      </c>
      <c r="C162" s="186" t="s">
        <v>673</v>
      </c>
      <c r="D162" s="212" t="s">
        <v>61</v>
      </c>
      <c r="E162" s="186">
        <v>77007</v>
      </c>
      <c r="F162" s="186" t="s">
        <v>68</v>
      </c>
      <c r="G162" s="186">
        <v>6</v>
      </c>
      <c r="H162" s="186" t="s">
        <v>76</v>
      </c>
      <c r="I162" s="186"/>
      <c r="J162" s="186"/>
      <c r="K162" s="186"/>
      <c r="L162" s="186" t="s">
        <v>81</v>
      </c>
      <c r="M162" s="216">
        <v>94</v>
      </c>
      <c r="N162" s="217">
        <v>41</v>
      </c>
      <c r="O162" s="217">
        <v>135</v>
      </c>
      <c r="P162" s="218" t="s">
        <v>83</v>
      </c>
      <c r="Q162" s="225">
        <v>100611.77</v>
      </c>
      <c r="R162" s="209"/>
      <c r="S162" s="116" t="s">
        <v>176</v>
      </c>
      <c r="T162" s="116"/>
      <c r="U162" s="116">
        <v>48201510600</v>
      </c>
      <c r="V162" s="116" t="s">
        <v>681</v>
      </c>
      <c r="W162" s="116"/>
      <c r="X162" s="116"/>
      <c r="Y162" s="116"/>
      <c r="Z162" s="116"/>
      <c r="AA162" s="116"/>
      <c r="AB162" s="116"/>
      <c r="AC162" s="116"/>
      <c r="AD162" s="116"/>
      <c r="AE162" s="116"/>
    </row>
    <row r="163" spans="1:104" s="84" customFormat="1" x14ac:dyDescent="0.2">
      <c r="A163" s="186">
        <v>22971</v>
      </c>
      <c r="B163" s="186" t="s">
        <v>674</v>
      </c>
      <c r="C163" s="186" t="s">
        <v>675</v>
      </c>
      <c r="D163" s="212" t="s">
        <v>61</v>
      </c>
      <c r="E163" s="186">
        <v>77063</v>
      </c>
      <c r="F163" s="186" t="s">
        <v>68</v>
      </c>
      <c r="G163" s="186">
        <v>6</v>
      </c>
      <c r="H163" s="186" t="s">
        <v>76</v>
      </c>
      <c r="I163" s="186"/>
      <c r="J163" s="186"/>
      <c r="K163" s="186"/>
      <c r="L163" s="186" t="s">
        <v>81</v>
      </c>
      <c r="M163" s="216">
        <v>115</v>
      </c>
      <c r="N163" s="217">
        <v>30</v>
      </c>
      <c r="O163" s="217">
        <v>145</v>
      </c>
      <c r="P163" s="218" t="s">
        <v>83</v>
      </c>
      <c r="Q163" s="225">
        <v>225000</v>
      </c>
      <c r="R163" s="209"/>
      <c r="S163" s="116" t="s">
        <v>164</v>
      </c>
      <c r="T163" s="116"/>
      <c r="U163" s="116">
        <v>48201431101</v>
      </c>
      <c r="V163" s="116" t="s">
        <v>682</v>
      </c>
      <c r="W163" s="116"/>
      <c r="X163" s="116"/>
      <c r="Y163" s="116"/>
      <c r="Z163" s="116"/>
      <c r="AA163" s="116"/>
      <c r="AB163" s="116"/>
      <c r="AC163" s="116"/>
      <c r="AD163" s="116"/>
      <c r="AE163" s="116"/>
    </row>
    <row r="164" spans="1:104" s="84" customFormat="1" x14ac:dyDescent="0.2">
      <c r="A164" s="186">
        <v>22972</v>
      </c>
      <c r="B164" s="186" t="s">
        <v>676</v>
      </c>
      <c r="C164" s="186" t="s">
        <v>676</v>
      </c>
      <c r="D164" s="212" t="s">
        <v>61</v>
      </c>
      <c r="E164" s="186">
        <v>77009</v>
      </c>
      <c r="F164" s="186" t="s">
        <v>68</v>
      </c>
      <c r="G164" s="186">
        <v>6</v>
      </c>
      <c r="H164" s="186" t="s">
        <v>76</v>
      </c>
      <c r="I164" s="186"/>
      <c r="J164" s="186"/>
      <c r="K164" s="186"/>
      <c r="L164" s="186" t="s">
        <v>81</v>
      </c>
      <c r="M164" s="216">
        <v>102</v>
      </c>
      <c r="N164" s="217">
        <v>12</v>
      </c>
      <c r="O164" s="217">
        <v>114</v>
      </c>
      <c r="P164" s="218" t="s">
        <v>83</v>
      </c>
      <c r="Q164" s="225">
        <v>105000</v>
      </c>
      <c r="R164" s="209"/>
      <c r="S164" s="116" t="s">
        <v>683</v>
      </c>
      <c r="T164" s="116"/>
      <c r="U164" s="116">
        <v>48201511400</v>
      </c>
      <c r="V164" s="116" t="s">
        <v>684</v>
      </c>
      <c r="W164" s="116"/>
      <c r="X164" s="116"/>
      <c r="Y164" s="116"/>
      <c r="Z164" s="116"/>
      <c r="AA164" s="116"/>
      <c r="AB164" s="116"/>
      <c r="AC164" s="116"/>
      <c r="AD164" s="116"/>
      <c r="AE164" s="116"/>
    </row>
    <row r="165" spans="1:104" s="84" customFormat="1" x14ac:dyDescent="0.2">
      <c r="A165" s="186">
        <v>22973</v>
      </c>
      <c r="B165" s="186" t="s">
        <v>677</v>
      </c>
      <c r="C165" s="186" t="s">
        <v>678</v>
      </c>
      <c r="D165" s="212" t="s">
        <v>61</v>
      </c>
      <c r="E165" s="186">
        <v>77004</v>
      </c>
      <c r="F165" s="186" t="s">
        <v>68</v>
      </c>
      <c r="G165" s="186">
        <v>6</v>
      </c>
      <c r="H165" s="186" t="s">
        <v>76</v>
      </c>
      <c r="I165" s="186"/>
      <c r="J165" s="186"/>
      <c r="K165" s="186"/>
      <c r="L165" s="186" t="s">
        <v>81</v>
      </c>
      <c r="M165" s="216">
        <v>75</v>
      </c>
      <c r="N165" s="217">
        <v>10</v>
      </c>
      <c r="O165" s="217">
        <v>85</v>
      </c>
      <c r="P165" s="218" t="s">
        <v>83</v>
      </c>
      <c r="Q165" s="225">
        <v>218964</v>
      </c>
      <c r="R165" s="209"/>
      <c r="S165" s="116" t="s">
        <v>685</v>
      </c>
      <c r="T165" s="116"/>
      <c r="U165" s="116">
        <v>48201312600</v>
      </c>
      <c r="V165" s="116" t="s">
        <v>686</v>
      </c>
      <c r="W165" s="116"/>
      <c r="X165" s="116"/>
      <c r="Y165" s="116"/>
      <c r="Z165" s="116"/>
      <c r="AA165" s="116"/>
      <c r="AB165" s="116"/>
      <c r="AC165" s="116"/>
      <c r="AD165" s="116"/>
      <c r="AE165" s="116"/>
    </row>
    <row r="166" spans="1:104" s="84" customFormat="1" x14ac:dyDescent="0.2">
      <c r="A166" s="199">
        <v>22089</v>
      </c>
      <c r="B166" s="200" t="s">
        <v>344</v>
      </c>
      <c r="C166" s="200" t="s">
        <v>439</v>
      </c>
      <c r="D166" s="200" t="s">
        <v>61</v>
      </c>
      <c r="E166" s="200">
        <v>77058</v>
      </c>
      <c r="F166" s="200" t="s">
        <v>68</v>
      </c>
      <c r="G166" s="200">
        <v>6</v>
      </c>
      <c r="H166" s="200" t="s">
        <v>76</v>
      </c>
      <c r="I166" s="200"/>
      <c r="J166" s="200"/>
      <c r="K166" s="200"/>
      <c r="L166" s="196" t="s">
        <v>81</v>
      </c>
      <c r="M166" s="200">
        <v>86</v>
      </c>
      <c r="N166" s="200">
        <v>4</v>
      </c>
      <c r="O166" s="200">
        <v>90</v>
      </c>
      <c r="P166" s="200" t="s">
        <v>83</v>
      </c>
      <c r="Q166" s="249">
        <v>1751374</v>
      </c>
      <c r="R166" s="201"/>
      <c r="S166" s="196" t="s">
        <v>135</v>
      </c>
      <c r="T166" s="196" t="s">
        <v>136</v>
      </c>
      <c r="U166" s="196">
        <v>48201341302</v>
      </c>
      <c r="V166" s="196">
        <v>139</v>
      </c>
      <c r="W166" s="196">
        <v>17</v>
      </c>
      <c r="X166" s="196">
        <v>4</v>
      </c>
      <c r="Y166" s="196">
        <v>8</v>
      </c>
      <c r="Z166" s="196">
        <v>4</v>
      </c>
      <c r="AA166" s="196">
        <v>0</v>
      </c>
      <c r="AB166" s="202">
        <f>SUM(V166:AA166)</f>
        <v>172</v>
      </c>
      <c r="AC166" s="196"/>
      <c r="AD166" s="196"/>
      <c r="AE166" s="196" t="s">
        <v>779</v>
      </c>
    </row>
    <row r="167" spans="1:104" s="196" customFormat="1" x14ac:dyDescent="0.2">
      <c r="A167" s="200">
        <v>22182</v>
      </c>
      <c r="B167" s="200" t="s">
        <v>765</v>
      </c>
      <c r="C167" s="200" t="s">
        <v>766</v>
      </c>
      <c r="D167" s="200" t="s">
        <v>767</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7">SUM(V167:AA167)</f>
        <v>162.5</v>
      </c>
      <c r="AE167" s="196" t="s">
        <v>772</v>
      </c>
    </row>
    <row r="168" spans="1:104"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4" s="80" customFormat="1" ht="17.25" customHeight="1" x14ac:dyDescent="0.25">
      <c r="A169" s="40" t="s">
        <v>23</v>
      </c>
      <c r="B169" s="85"/>
      <c r="C169" s="51">
        <f>14525143.6768621+1500000</f>
        <v>16025143.6768621</v>
      </c>
      <c r="D169" s="101" t="s">
        <v>227</v>
      </c>
      <c r="E169" s="111">
        <v>17</v>
      </c>
      <c r="F169" s="73"/>
      <c r="G169" s="73"/>
      <c r="H169" s="87"/>
      <c r="I169" s="73"/>
      <c r="J169" s="88"/>
      <c r="K169" s="73"/>
      <c r="L169" s="73"/>
      <c r="M169" s="300" t="s">
        <v>19</v>
      </c>
      <c r="N169" s="301"/>
      <c r="O169" s="301"/>
      <c r="P169" s="302"/>
      <c r="Q169" s="222">
        <f>SUM(Q145:Q167)</f>
        <v>31498698.926832002</v>
      </c>
      <c r="R169" s="72"/>
      <c r="S169" s="244"/>
      <c r="T169" s="89"/>
      <c r="U169" s="89"/>
      <c r="V169" s="89"/>
      <c r="W169" s="89"/>
      <c r="X169" s="89"/>
      <c r="Y169" s="89"/>
      <c r="Z169" s="89"/>
      <c r="AA169" s="89"/>
      <c r="AB169" s="89"/>
      <c r="AC169" s="90"/>
      <c r="AD169" s="90"/>
      <c r="AE169" s="90"/>
      <c r="AF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row>
    <row r="170" spans="1:104" ht="13.9" customHeight="1" x14ac:dyDescent="0.25">
      <c r="A170" s="52"/>
      <c r="B170" s="71" t="s">
        <v>54</v>
      </c>
      <c r="C170" s="61">
        <v>6234191.6661092294</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4"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4"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c r="AD172" s="274"/>
    </row>
    <row r="173" spans="1:104" s="84" customFormat="1" x14ac:dyDescent="0.2">
      <c r="A173" s="173">
        <v>22224</v>
      </c>
      <c r="B173" s="174" t="s">
        <v>470</v>
      </c>
      <c r="C173" s="174" t="s">
        <v>471</v>
      </c>
      <c r="D173" s="174" t="s">
        <v>472</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473</v>
      </c>
      <c r="T173" s="84" t="s">
        <v>474</v>
      </c>
      <c r="U173" s="84">
        <v>48053960800</v>
      </c>
      <c r="V173" s="84">
        <v>133</v>
      </c>
      <c r="W173" s="84">
        <v>17</v>
      </c>
      <c r="X173" s="84">
        <v>4</v>
      </c>
      <c r="Y173" s="84">
        <v>8</v>
      </c>
      <c r="Z173" s="84">
        <v>4</v>
      </c>
      <c r="AA173" s="84">
        <v>0</v>
      </c>
      <c r="AB173" s="84">
        <f>SUM(V173:AA173)</f>
        <v>166</v>
      </c>
      <c r="AE173" s="84" t="s">
        <v>777</v>
      </c>
    </row>
    <row r="174" spans="1:104" s="84" customFormat="1" x14ac:dyDescent="0.2">
      <c r="A174" s="173">
        <v>22325</v>
      </c>
      <c r="B174" s="174" t="s">
        <v>475</v>
      </c>
      <c r="C174" s="174" t="s">
        <v>476</v>
      </c>
      <c r="D174" s="174" t="s">
        <v>477</v>
      </c>
      <c r="E174" s="174">
        <v>78602</v>
      </c>
      <c r="F174" s="174" t="s">
        <v>477</v>
      </c>
      <c r="G174" s="174">
        <v>7</v>
      </c>
      <c r="H174" s="174" t="s">
        <v>77</v>
      </c>
      <c r="I174" s="174"/>
      <c r="J174" s="174"/>
      <c r="K174" s="174"/>
      <c r="L174" s="84" t="s">
        <v>81</v>
      </c>
      <c r="M174" s="174">
        <v>36</v>
      </c>
      <c r="N174" s="174">
        <v>0</v>
      </c>
      <c r="O174" s="174">
        <v>36</v>
      </c>
      <c r="P174" s="174" t="s">
        <v>82</v>
      </c>
      <c r="Q174" s="225">
        <v>900000</v>
      </c>
      <c r="R174" s="175"/>
      <c r="S174" s="116" t="s">
        <v>478</v>
      </c>
      <c r="T174" s="84" t="s">
        <v>208</v>
      </c>
      <c r="U174" s="84">
        <v>48021950400</v>
      </c>
      <c r="V174" s="84">
        <v>102</v>
      </c>
      <c r="W174" s="84">
        <v>17</v>
      </c>
      <c r="X174" s="84">
        <v>4</v>
      </c>
      <c r="Y174" s="84">
        <v>8</v>
      </c>
      <c r="Z174" s="84">
        <v>4</v>
      </c>
      <c r="AA174" s="84">
        <v>0</v>
      </c>
      <c r="AB174" s="84">
        <f>SUM(V174:AA174)</f>
        <v>135</v>
      </c>
    </row>
    <row r="175" spans="1:104" s="84" customFormat="1" x14ac:dyDescent="0.2">
      <c r="A175" s="173">
        <v>22974</v>
      </c>
      <c r="B175" s="174" t="s">
        <v>687</v>
      </c>
      <c r="C175" s="174" t="s">
        <v>688</v>
      </c>
      <c r="D175" s="174" t="s">
        <v>689</v>
      </c>
      <c r="E175" s="174">
        <v>78945</v>
      </c>
      <c r="F175" s="174" t="s">
        <v>690</v>
      </c>
      <c r="G175" s="174">
        <v>7</v>
      </c>
      <c r="H175" s="174" t="s">
        <v>77</v>
      </c>
      <c r="I175" s="174"/>
      <c r="J175" s="174"/>
      <c r="K175" s="174"/>
      <c r="L175" s="174" t="s">
        <v>81</v>
      </c>
      <c r="M175" s="174">
        <v>120</v>
      </c>
      <c r="N175" s="174">
        <v>27</v>
      </c>
      <c r="O175" s="174">
        <v>147</v>
      </c>
      <c r="P175" s="174" t="s">
        <v>82</v>
      </c>
      <c r="Q175" s="225">
        <v>79482</v>
      </c>
      <c r="R175" s="175"/>
      <c r="S175" s="116" t="s">
        <v>691</v>
      </c>
      <c r="U175" s="84">
        <v>48149970200</v>
      </c>
      <c r="V175" s="84" t="s">
        <v>692</v>
      </c>
    </row>
    <row r="176" spans="1:104"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4" s="80" customFormat="1" ht="15" x14ac:dyDescent="0.25">
      <c r="A177" s="40" t="s">
        <v>23</v>
      </c>
      <c r="B177" s="85"/>
      <c r="C177" s="51">
        <v>600000</v>
      </c>
      <c r="D177" s="101" t="s">
        <v>227</v>
      </c>
      <c r="E177" s="71">
        <v>2</v>
      </c>
      <c r="F177" s="73"/>
      <c r="G177" s="73"/>
      <c r="H177" s="87"/>
      <c r="I177" s="73"/>
      <c r="J177" s="88"/>
      <c r="K177" s="73"/>
      <c r="L177" s="73"/>
      <c r="M177" s="300" t="s">
        <v>19</v>
      </c>
      <c r="N177" s="301"/>
      <c r="O177" s="301"/>
      <c r="P177" s="302"/>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row>
    <row r="178" spans="1:104" ht="9"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s="90"/>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c r="AD179" s="274"/>
    </row>
    <row r="180" spans="1:104" s="84" customFormat="1" x14ac:dyDescent="0.2">
      <c r="A180" s="173">
        <v>22274</v>
      </c>
      <c r="B180" s="174" t="s">
        <v>468</v>
      </c>
      <c r="C180" s="174" t="s">
        <v>469</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E180" s="84" t="s">
        <v>774</v>
      </c>
    </row>
    <row r="181" spans="1:104" s="84" customFormat="1" x14ac:dyDescent="0.2">
      <c r="A181" s="173">
        <v>22000</v>
      </c>
      <c r="B181" s="174" t="s">
        <v>459</v>
      </c>
      <c r="C181" s="174" t="s">
        <v>460</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461</v>
      </c>
      <c r="T181" s="84" t="s">
        <v>462</v>
      </c>
      <c r="U181" s="84">
        <v>48453002105</v>
      </c>
      <c r="V181" s="84">
        <v>133</v>
      </c>
      <c r="W181" s="84">
        <v>17</v>
      </c>
      <c r="X181" s="84">
        <v>4</v>
      </c>
      <c r="Y181" s="84">
        <v>8</v>
      </c>
      <c r="Z181" s="84">
        <v>4</v>
      </c>
      <c r="AA181" s="84">
        <v>7</v>
      </c>
      <c r="AB181" s="84">
        <f>SUM(V181:AA181)</f>
        <v>173</v>
      </c>
    </row>
    <row r="182" spans="1:104" s="84" customFormat="1" x14ac:dyDescent="0.2">
      <c r="A182" s="173">
        <v>22135</v>
      </c>
      <c r="B182" s="174" t="s">
        <v>466</v>
      </c>
      <c r="C182" s="174" t="s">
        <v>467</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row>
    <row r="183" spans="1:104" s="84" customFormat="1" x14ac:dyDescent="0.2">
      <c r="A183" s="173">
        <v>22007</v>
      </c>
      <c r="B183" s="174" t="s">
        <v>185</v>
      </c>
      <c r="C183" s="174" t="s">
        <v>463</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row>
    <row r="184" spans="1:104" s="84" customFormat="1" x14ac:dyDescent="0.2">
      <c r="A184" s="173">
        <v>22975</v>
      </c>
      <c r="B184" s="174" t="s">
        <v>693</v>
      </c>
      <c r="C184" s="174" t="s">
        <v>694</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695</v>
      </c>
    </row>
    <row r="185" spans="1:104"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696</v>
      </c>
    </row>
    <row r="186" spans="1:104"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4" s="80" customFormat="1" ht="15" x14ac:dyDescent="0.25">
      <c r="A187" s="40" t="s">
        <v>23</v>
      </c>
      <c r="B187" s="85"/>
      <c r="C187" s="51">
        <v>4110268.2671173913</v>
      </c>
      <c r="D187" s="101" t="s">
        <v>227</v>
      </c>
      <c r="E187" s="71">
        <v>4</v>
      </c>
      <c r="F187" s="73"/>
      <c r="G187" s="73"/>
      <c r="H187" s="87"/>
      <c r="I187" s="73"/>
      <c r="J187" s="88"/>
      <c r="K187" s="73"/>
      <c r="L187" s="73"/>
      <c r="M187" s="300" t="s">
        <v>19</v>
      </c>
      <c r="N187" s="301"/>
      <c r="O187" s="301"/>
      <c r="P187" s="302"/>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row>
    <row r="188" spans="1:104" s="80" customFormat="1" ht="15" x14ac:dyDescent="0.25">
      <c r="A188" s="40"/>
      <c r="B188" s="71" t="s">
        <v>54</v>
      </c>
      <c r="C188" s="61">
        <v>1568067.3439052848</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row>
    <row r="189" spans="1:104"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4"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c r="AD190" s="274"/>
    </row>
    <row r="191" spans="1:104" s="30" customFormat="1" x14ac:dyDescent="0.2">
      <c r="A191" s="203">
        <v>22976</v>
      </c>
      <c r="B191" s="181" t="s">
        <v>697</v>
      </c>
      <c r="C191" s="182" t="s">
        <v>698</v>
      </c>
      <c r="D191" s="181" t="s">
        <v>699</v>
      </c>
      <c r="E191" s="181">
        <v>77859</v>
      </c>
      <c r="F191" s="181" t="s">
        <v>700</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701</v>
      </c>
      <c r="W191" s="2"/>
      <c r="X191" s="2"/>
      <c r="Y191" s="2"/>
      <c r="Z191" s="2"/>
      <c r="AA191" s="2"/>
      <c r="AB191" s="2"/>
      <c r="AD191" s="193"/>
      <c r="AE191" s="2"/>
    </row>
    <row r="192" spans="1:104" s="30" customFormat="1" x14ac:dyDescent="0.2">
      <c r="A192" s="204">
        <v>22330</v>
      </c>
      <c r="B192" s="205" t="s">
        <v>499</v>
      </c>
      <c r="C192" s="206" t="s">
        <v>500</v>
      </c>
      <c r="D192" s="205" t="s">
        <v>501</v>
      </c>
      <c r="E192" s="205">
        <v>77868</v>
      </c>
      <c r="F192" s="205" t="s">
        <v>502</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202"/>
      <c r="AE192" s="198" t="s">
        <v>771</v>
      </c>
    </row>
    <row r="193" spans="1:104"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c r="AD193" s="84"/>
    </row>
    <row r="194" spans="1:104" s="80" customFormat="1" ht="15" x14ac:dyDescent="0.25">
      <c r="A194" s="40" t="s">
        <v>23</v>
      </c>
      <c r="B194" s="85"/>
      <c r="C194" s="51">
        <v>662476.05479144445</v>
      </c>
      <c r="D194" s="101" t="s">
        <v>227</v>
      </c>
      <c r="E194" s="71">
        <v>1</v>
      </c>
      <c r="F194" s="73"/>
      <c r="G194" s="73"/>
      <c r="H194" s="87"/>
      <c r="I194" s="73"/>
      <c r="J194" s="88"/>
      <c r="K194" s="73"/>
      <c r="L194" s="73"/>
      <c r="M194" s="300" t="s">
        <v>19</v>
      </c>
      <c r="N194" s="301"/>
      <c r="O194" s="301"/>
      <c r="P194" s="302"/>
      <c r="Q194" s="222">
        <f>SUM(Q191:Q192)</f>
        <v>1018087</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row>
    <row r="195" spans="1:104"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4"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265"/>
      <c r="AE196" s="30"/>
    </row>
    <row r="197" spans="1:104" s="84" customFormat="1" ht="14.45" customHeight="1" x14ac:dyDescent="0.2">
      <c r="A197" s="210">
        <v>22038</v>
      </c>
      <c r="B197" s="186" t="s">
        <v>482</v>
      </c>
      <c r="C197" s="186" t="s">
        <v>483</v>
      </c>
      <c r="D197" s="186" t="s">
        <v>481</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8">SUM(V197:AA197)</f>
        <v>172</v>
      </c>
      <c r="AC197" s="116"/>
      <c r="AD197" s="116">
        <v>1</v>
      </c>
      <c r="AE197" s="116"/>
    </row>
    <row r="198" spans="1:104" s="84" customFormat="1" x14ac:dyDescent="0.2">
      <c r="A198" s="210">
        <v>22037</v>
      </c>
      <c r="B198" s="186" t="s">
        <v>479</v>
      </c>
      <c r="C198" s="186" t="s">
        <v>480</v>
      </c>
      <c r="D198" s="186" t="s">
        <v>481</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8"/>
        <v>172</v>
      </c>
      <c r="AC198" s="116"/>
      <c r="AD198" s="116">
        <v>2</v>
      </c>
      <c r="AE198" s="116"/>
    </row>
    <row r="199" spans="1:104" s="84" customFormat="1" x14ac:dyDescent="0.2">
      <c r="A199" s="210">
        <v>22287</v>
      </c>
      <c r="B199" s="186" t="s">
        <v>490</v>
      </c>
      <c r="C199" s="186" t="s">
        <v>491</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492</v>
      </c>
      <c r="T199" s="116" t="s">
        <v>493</v>
      </c>
      <c r="U199" s="116">
        <v>48309003000</v>
      </c>
      <c r="V199" s="116">
        <v>139</v>
      </c>
      <c r="W199" s="116">
        <v>17</v>
      </c>
      <c r="X199" s="116">
        <v>4</v>
      </c>
      <c r="Y199" s="116">
        <v>8</v>
      </c>
      <c r="Z199" s="116">
        <v>4</v>
      </c>
      <c r="AA199" s="116">
        <v>0</v>
      </c>
      <c r="AB199" s="193">
        <f t="shared" si="8"/>
        <v>172</v>
      </c>
      <c r="AC199" s="116"/>
      <c r="AD199" s="116">
        <v>3</v>
      </c>
      <c r="AE199" s="116"/>
    </row>
    <row r="200" spans="1:104" s="84" customFormat="1" x14ac:dyDescent="0.2">
      <c r="A200" s="210">
        <v>22087</v>
      </c>
      <c r="B200" s="186" t="s">
        <v>488</v>
      </c>
      <c r="C200" s="186" t="s">
        <v>489</v>
      </c>
      <c r="D200" s="186" t="s">
        <v>481</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8"/>
        <v>172</v>
      </c>
      <c r="AC200" s="116"/>
      <c r="AD200" s="116">
        <v>3</v>
      </c>
      <c r="AE200" s="116"/>
    </row>
    <row r="201" spans="1:104" s="84" customFormat="1" x14ac:dyDescent="0.2">
      <c r="A201" s="210">
        <v>22057</v>
      </c>
      <c r="B201" s="186" t="s">
        <v>484</v>
      </c>
      <c r="C201" s="186" t="s">
        <v>485</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339</v>
      </c>
      <c r="T201" s="116" t="s">
        <v>128</v>
      </c>
      <c r="U201" s="116">
        <v>48309002100</v>
      </c>
      <c r="V201" s="116">
        <v>138</v>
      </c>
      <c r="W201" s="116">
        <v>17</v>
      </c>
      <c r="X201" s="116">
        <v>4</v>
      </c>
      <c r="Y201" s="116">
        <v>8</v>
      </c>
      <c r="Z201" s="116">
        <v>4</v>
      </c>
      <c r="AA201" s="116">
        <v>0</v>
      </c>
      <c r="AB201" s="193">
        <f t="shared" si="8"/>
        <v>171</v>
      </c>
      <c r="AC201" s="2"/>
      <c r="AD201" s="193"/>
      <c r="AE201" s="2"/>
    </row>
    <row r="202" spans="1:104" s="30" customFormat="1" x14ac:dyDescent="0.2">
      <c r="A202" s="210">
        <v>22082</v>
      </c>
      <c r="B202" s="186" t="s">
        <v>486</v>
      </c>
      <c r="C202" s="186" t="s">
        <v>487</v>
      </c>
      <c r="D202" s="186" t="s">
        <v>481</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9">SUM(V202:AA202)</f>
        <v>164</v>
      </c>
      <c r="AC202" s="116"/>
      <c r="AD202" s="116"/>
      <c r="AE202" s="116" t="s">
        <v>777</v>
      </c>
    </row>
    <row r="203" spans="1:104" s="84" customFormat="1" x14ac:dyDescent="0.2">
      <c r="A203" s="199">
        <v>22276</v>
      </c>
      <c r="B203" s="200" t="s">
        <v>768</v>
      </c>
      <c r="C203" s="200" t="s">
        <v>769</v>
      </c>
      <c r="D203" s="200" t="s">
        <v>481</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8"/>
        <v>159</v>
      </c>
      <c r="AC203" s="196"/>
      <c r="AD203" s="196"/>
      <c r="AE203" s="196" t="s">
        <v>771</v>
      </c>
    </row>
    <row r="204" spans="1:104"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4" s="80" customFormat="1" ht="15" x14ac:dyDescent="0.25">
      <c r="A205" s="40" t="s">
        <v>23</v>
      </c>
      <c r="B205" s="85"/>
      <c r="C205" s="51">
        <v>2308006.5680318251</v>
      </c>
      <c r="D205" s="101" t="s">
        <v>227</v>
      </c>
      <c r="E205" s="71">
        <v>7</v>
      </c>
      <c r="F205" s="73"/>
      <c r="G205" s="73"/>
      <c r="H205" s="87"/>
      <c r="I205" s="73"/>
      <c r="J205" s="88"/>
      <c r="K205" s="73"/>
      <c r="L205" s="73"/>
      <c r="M205" s="300" t="s">
        <v>19</v>
      </c>
      <c r="N205" s="301"/>
      <c r="O205" s="301"/>
      <c r="P205" s="302"/>
      <c r="Q205" s="222">
        <f>SUM(Q197:Q203)</f>
        <v>12953245.87330121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row>
    <row r="206" spans="1:104"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4"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c r="AD207" s="274"/>
    </row>
    <row r="208" spans="1:104" s="84" customFormat="1" x14ac:dyDescent="0.2">
      <c r="A208" s="173">
        <v>22159</v>
      </c>
      <c r="B208" s="174" t="s">
        <v>526</v>
      </c>
      <c r="C208" s="174" t="s">
        <v>527</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E208" s="84" t="s">
        <v>777</v>
      </c>
    </row>
    <row r="209" spans="1:104" s="84" customFormat="1" x14ac:dyDescent="0.2">
      <c r="A209" s="173">
        <v>22977</v>
      </c>
      <c r="B209" s="174" t="s">
        <v>702</v>
      </c>
      <c r="C209" s="174" t="s">
        <v>703</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704</v>
      </c>
      <c r="U209" s="84">
        <v>48265960402</v>
      </c>
      <c r="V209" s="84" t="s">
        <v>705</v>
      </c>
    </row>
    <row r="210" spans="1:104"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4" s="80" customFormat="1" ht="15" x14ac:dyDescent="0.25">
      <c r="A211" s="40" t="s">
        <v>23</v>
      </c>
      <c r="B211" s="85"/>
      <c r="C211" s="51">
        <v>600000</v>
      </c>
      <c r="D211" s="101" t="s">
        <v>227</v>
      </c>
      <c r="E211" s="71">
        <v>1</v>
      </c>
      <c r="F211" s="73"/>
      <c r="G211" s="73"/>
      <c r="H211" s="87"/>
      <c r="I211" s="73"/>
      <c r="J211" s="88"/>
      <c r="K211" s="73"/>
      <c r="L211" s="73"/>
      <c r="M211" s="300" t="s">
        <v>19</v>
      </c>
      <c r="N211" s="301"/>
      <c r="O211" s="301"/>
      <c r="P211" s="302"/>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c r="CZ211" s="90"/>
    </row>
    <row r="212" spans="1:104"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4"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265"/>
      <c r="AE213" s="30"/>
    </row>
    <row r="214" spans="1:104" s="30" customFormat="1" x14ac:dyDescent="0.2">
      <c r="A214" s="210">
        <v>22195</v>
      </c>
      <c r="B214" s="186" t="s">
        <v>518</v>
      </c>
      <c r="C214" s="186" t="s">
        <v>519</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SUM(V214:AA214)</f>
        <v>172</v>
      </c>
      <c r="AC214" s="116"/>
      <c r="AD214" s="116">
        <v>1</v>
      </c>
      <c r="AE214" s="116"/>
    </row>
    <row r="215" spans="1:104" s="84" customFormat="1" x14ac:dyDescent="0.2">
      <c r="A215" s="210">
        <v>22008</v>
      </c>
      <c r="B215" s="186" t="s">
        <v>503</v>
      </c>
      <c r="C215" s="186" t="s">
        <v>504</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SUM(V215:AA215)</f>
        <v>172</v>
      </c>
      <c r="AC215" s="116"/>
      <c r="AD215" s="116">
        <v>2</v>
      </c>
      <c r="AE215" s="116" t="s">
        <v>777</v>
      </c>
    </row>
    <row r="216" spans="1:104" s="84" customFormat="1" x14ac:dyDescent="0.2">
      <c r="A216" s="210">
        <v>22063</v>
      </c>
      <c r="B216" s="186" t="s">
        <v>511</v>
      </c>
      <c r="C216" s="186" t="s">
        <v>512</v>
      </c>
      <c r="D216" s="186" t="s">
        <v>192</v>
      </c>
      <c r="E216" s="186">
        <v>78233</v>
      </c>
      <c r="F216" s="186" t="s">
        <v>193</v>
      </c>
      <c r="G216" s="186">
        <v>9</v>
      </c>
      <c r="H216" s="186" t="s">
        <v>76</v>
      </c>
      <c r="I216" s="186"/>
      <c r="J216" s="186"/>
      <c r="K216" s="186"/>
      <c r="L216" s="186" t="s">
        <v>81</v>
      </c>
      <c r="M216" s="219">
        <v>78</v>
      </c>
      <c r="N216" s="219">
        <v>0</v>
      </c>
      <c r="O216" s="219">
        <v>78</v>
      </c>
      <c r="P216" s="186" t="s">
        <v>83</v>
      </c>
      <c r="Q216" s="225">
        <v>1885000</v>
      </c>
      <c r="R216" s="209"/>
      <c r="S216" s="116" t="s">
        <v>175</v>
      </c>
      <c r="T216" s="116" t="s">
        <v>176</v>
      </c>
      <c r="U216" s="116">
        <v>48029121206</v>
      </c>
      <c r="V216" s="116">
        <v>132</v>
      </c>
      <c r="W216" s="116">
        <v>17</v>
      </c>
      <c r="X216" s="116">
        <v>4</v>
      </c>
      <c r="Y216" s="116">
        <v>8</v>
      </c>
      <c r="Z216" s="116">
        <v>4</v>
      </c>
      <c r="AA216" s="116">
        <v>7</v>
      </c>
      <c r="AB216" s="193">
        <f>SUM(V216:AA216)</f>
        <v>172</v>
      </c>
      <c r="AC216" s="116"/>
      <c r="AD216" s="116">
        <v>3</v>
      </c>
      <c r="AE216" s="116"/>
    </row>
    <row r="217" spans="1:104" s="84" customFormat="1" x14ac:dyDescent="0.2">
      <c r="A217" s="210">
        <v>22066</v>
      </c>
      <c r="B217" s="186" t="s">
        <v>513</v>
      </c>
      <c r="C217" s="186" t="s">
        <v>514</v>
      </c>
      <c r="D217" s="186" t="s">
        <v>192</v>
      </c>
      <c r="E217" s="186">
        <v>78232</v>
      </c>
      <c r="F217" s="186" t="s">
        <v>193</v>
      </c>
      <c r="G217" s="186">
        <v>9</v>
      </c>
      <c r="H217" s="186" t="s">
        <v>76</v>
      </c>
      <c r="I217" s="186"/>
      <c r="J217" s="186"/>
      <c r="K217" s="186"/>
      <c r="L217" s="186" t="s">
        <v>81</v>
      </c>
      <c r="M217" s="186">
        <v>76</v>
      </c>
      <c r="N217" s="186">
        <v>0</v>
      </c>
      <c r="O217" s="186">
        <v>76</v>
      </c>
      <c r="P217" s="186" t="s">
        <v>82</v>
      </c>
      <c r="Q217" s="225">
        <v>1882000</v>
      </c>
      <c r="R217" s="209"/>
      <c r="S217" s="116" t="s">
        <v>175</v>
      </c>
      <c r="T217" s="116" t="s">
        <v>176</v>
      </c>
      <c r="U217" s="116">
        <v>48029121117</v>
      </c>
      <c r="V217" s="116">
        <v>139</v>
      </c>
      <c r="W217" s="116">
        <v>17</v>
      </c>
      <c r="X217" s="116">
        <v>4</v>
      </c>
      <c r="Y217" s="116">
        <v>8</v>
      </c>
      <c r="Z217" s="116">
        <v>4</v>
      </c>
      <c r="AA217" s="116">
        <v>0</v>
      </c>
      <c r="AB217" s="193">
        <f>SUM(V217:AA217)</f>
        <v>172</v>
      </c>
      <c r="AC217" s="116"/>
      <c r="AD217" s="116">
        <v>4</v>
      </c>
      <c r="AE217" s="116"/>
    </row>
    <row r="218" spans="1:104" s="84" customFormat="1" x14ac:dyDescent="0.2">
      <c r="A218" s="210">
        <v>22075</v>
      </c>
      <c r="B218" s="186" t="s">
        <v>515</v>
      </c>
      <c r="C218" s="186" t="s">
        <v>516</v>
      </c>
      <c r="D218" s="186" t="s">
        <v>192</v>
      </c>
      <c r="E218" s="186">
        <v>78233</v>
      </c>
      <c r="F218" s="186" t="s">
        <v>517</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ref="AB218:AB221" si="10">SUM(V218:AA218)</f>
        <v>172</v>
      </c>
      <c r="AC218" s="116"/>
      <c r="AD218" s="116"/>
      <c r="AE218" s="116"/>
    </row>
    <row r="219" spans="1:104" s="84" customFormat="1" x14ac:dyDescent="0.2">
      <c r="A219" s="210">
        <v>22048</v>
      </c>
      <c r="B219" s="186" t="s">
        <v>508</v>
      </c>
      <c r="C219" s="186" t="s">
        <v>509</v>
      </c>
      <c r="D219" s="186" t="s">
        <v>510</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10"/>
        <v>171</v>
      </c>
      <c r="AC219" s="116"/>
      <c r="AD219" s="116"/>
      <c r="AE219" s="116"/>
    </row>
    <row r="220" spans="1:104" s="84" customFormat="1" x14ac:dyDescent="0.2">
      <c r="A220" s="210">
        <v>22200</v>
      </c>
      <c r="B220" s="186" t="s">
        <v>195</v>
      </c>
      <c r="C220" s="186" t="s">
        <v>520</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10"/>
        <v>171</v>
      </c>
      <c r="AC220" s="2"/>
      <c r="AD220" s="193"/>
      <c r="AE220" s="2"/>
    </row>
    <row r="221" spans="1:104" s="84" customFormat="1" x14ac:dyDescent="0.2">
      <c r="A221" s="210">
        <v>22043</v>
      </c>
      <c r="B221" s="186" t="s">
        <v>505</v>
      </c>
      <c r="C221" s="186" t="s">
        <v>506</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507</v>
      </c>
      <c r="T221" s="116" t="s">
        <v>203</v>
      </c>
      <c r="U221" s="116">
        <v>48029191409</v>
      </c>
      <c r="V221" s="116">
        <v>139</v>
      </c>
      <c r="W221" s="116">
        <v>17</v>
      </c>
      <c r="X221" s="116">
        <v>4</v>
      </c>
      <c r="Y221" s="116">
        <v>0</v>
      </c>
      <c r="Z221" s="116">
        <v>4</v>
      </c>
      <c r="AA221" s="116">
        <v>0</v>
      </c>
      <c r="AB221" s="193">
        <f t="shared" si="10"/>
        <v>164</v>
      </c>
      <c r="AC221" s="116"/>
      <c r="AD221" s="116"/>
      <c r="AE221" s="116"/>
    </row>
    <row r="222" spans="1:104"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4" s="80" customFormat="1" ht="15" x14ac:dyDescent="0.25">
      <c r="A223" s="40" t="s">
        <v>23</v>
      </c>
      <c r="B223" s="85"/>
      <c r="C223" s="51">
        <v>5320075.4954139953</v>
      </c>
      <c r="D223" s="101" t="s">
        <v>227</v>
      </c>
      <c r="E223" s="111">
        <v>8</v>
      </c>
      <c r="F223" s="73"/>
      <c r="G223" s="73"/>
      <c r="H223" s="87"/>
      <c r="I223" s="73"/>
      <c r="J223" s="88"/>
      <c r="K223" s="73"/>
      <c r="L223" s="73"/>
      <c r="M223" s="300" t="s">
        <v>19</v>
      </c>
      <c r="N223" s="301"/>
      <c r="O223" s="301"/>
      <c r="P223" s="302"/>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c r="CZ223" s="90"/>
    </row>
    <row r="224" spans="1:104" s="80" customFormat="1" ht="15" x14ac:dyDescent="0.25">
      <c r="A224" s="40"/>
      <c r="B224" s="71" t="s">
        <v>53</v>
      </c>
      <c r="C224" s="61">
        <v>2417974.3126656609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c r="CZ224" s="90"/>
    </row>
    <row r="225" spans="1:104"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4"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c r="AD226" s="274"/>
    </row>
    <row r="227" spans="1:104" s="84" customFormat="1" x14ac:dyDescent="0.2">
      <c r="A227" s="173">
        <v>22211</v>
      </c>
      <c r="B227" s="174" t="s">
        <v>532</v>
      </c>
      <c r="C227" s="174" t="s">
        <v>533</v>
      </c>
      <c r="D227" s="174" t="s">
        <v>534</v>
      </c>
      <c r="E227" s="174">
        <v>78380</v>
      </c>
      <c r="F227" s="174" t="s">
        <v>201</v>
      </c>
      <c r="G227" s="174">
        <v>10</v>
      </c>
      <c r="H227" s="174" t="s">
        <v>77</v>
      </c>
      <c r="I227" s="174"/>
      <c r="J227" s="174"/>
      <c r="K227" s="174"/>
      <c r="L227" s="174" t="s">
        <v>81</v>
      </c>
      <c r="M227" s="178">
        <v>66</v>
      </c>
      <c r="N227" s="179">
        <v>6</v>
      </c>
      <c r="O227" s="179">
        <v>72</v>
      </c>
      <c r="P227" s="180" t="s">
        <v>82</v>
      </c>
      <c r="Q227" s="225">
        <v>942729</v>
      </c>
      <c r="R227" s="175" t="s">
        <v>78</v>
      </c>
      <c r="S227" s="116" t="s">
        <v>198</v>
      </c>
      <c r="T227" s="84" t="s">
        <v>331</v>
      </c>
      <c r="U227" s="84">
        <v>48355005802</v>
      </c>
      <c r="V227" s="84">
        <v>134</v>
      </c>
      <c r="W227" s="84">
        <v>17</v>
      </c>
      <c r="X227" s="84">
        <v>4</v>
      </c>
      <c r="Y227" s="84">
        <v>8</v>
      </c>
      <c r="Z227" s="84">
        <v>4</v>
      </c>
      <c r="AA227" s="84">
        <v>0</v>
      </c>
      <c r="AB227" s="84">
        <f t="shared" ref="AB227:AB228" si="11">SUM(V227:AA227)</f>
        <v>167</v>
      </c>
    </row>
    <row r="228" spans="1:104" s="84" customFormat="1" x14ac:dyDescent="0.2">
      <c r="A228" s="173">
        <v>22320</v>
      </c>
      <c r="B228" s="174" t="s">
        <v>535</v>
      </c>
      <c r="C228" s="174" t="s">
        <v>536</v>
      </c>
      <c r="D228" s="174" t="s">
        <v>537</v>
      </c>
      <c r="E228" s="174">
        <v>77979</v>
      </c>
      <c r="F228" s="174" t="s">
        <v>538</v>
      </c>
      <c r="G228" s="174">
        <v>10</v>
      </c>
      <c r="H228" s="174" t="s">
        <v>77</v>
      </c>
      <c r="I228" s="174"/>
      <c r="J228" s="174"/>
      <c r="K228" s="174"/>
      <c r="L228" s="174" t="s">
        <v>81</v>
      </c>
      <c r="M228" s="178">
        <v>48</v>
      </c>
      <c r="N228" s="179">
        <v>0</v>
      </c>
      <c r="O228" s="179">
        <v>48</v>
      </c>
      <c r="P228" s="180" t="s">
        <v>82</v>
      </c>
      <c r="Q228" s="225">
        <v>942729</v>
      </c>
      <c r="R228" s="175" t="s">
        <v>78</v>
      </c>
      <c r="S228" s="116" t="s">
        <v>151</v>
      </c>
      <c r="T228" s="84" t="s">
        <v>152</v>
      </c>
      <c r="U228" s="84">
        <v>48057000100</v>
      </c>
      <c r="V228" s="84">
        <v>133</v>
      </c>
      <c r="W228" s="84">
        <v>17</v>
      </c>
      <c r="X228" s="84">
        <v>4</v>
      </c>
      <c r="Y228" s="84">
        <v>8</v>
      </c>
      <c r="Z228" s="84">
        <v>4</v>
      </c>
      <c r="AA228" s="84">
        <v>0</v>
      </c>
      <c r="AB228" s="84">
        <f t="shared" si="11"/>
        <v>166</v>
      </c>
    </row>
    <row r="229" spans="1:104" s="84" customFormat="1" x14ac:dyDescent="0.2">
      <c r="A229" s="173">
        <v>22978</v>
      </c>
      <c r="B229" s="174" t="s">
        <v>706</v>
      </c>
      <c r="C229" s="174" t="s">
        <v>707</v>
      </c>
      <c r="D229" s="174" t="s">
        <v>708</v>
      </c>
      <c r="E229" s="174">
        <v>78382</v>
      </c>
      <c r="F229" s="174" t="s">
        <v>709</v>
      </c>
      <c r="G229" s="174">
        <v>10</v>
      </c>
      <c r="H229" s="174" t="s">
        <v>77</v>
      </c>
      <c r="I229" s="174"/>
      <c r="J229" s="174"/>
      <c r="K229" s="174"/>
      <c r="L229" s="174" t="s">
        <v>81</v>
      </c>
      <c r="M229" s="178">
        <v>48</v>
      </c>
      <c r="N229" s="179">
        <v>8</v>
      </c>
      <c r="O229" s="179">
        <v>56</v>
      </c>
      <c r="P229" s="180"/>
      <c r="Q229" s="225">
        <v>40000</v>
      </c>
      <c r="R229" s="175"/>
      <c r="S229" s="116" t="s">
        <v>153</v>
      </c>
      <c r="U229" s="84">
        <v>48007950300</v>
      </c>
      <c r="V229" s="84" t="s">
        <v>710</v>
      </c>
    </row>
    <row r="230" spans="1:104" s="84" customFormat="1" x14ac:dyDescent="0.2">
      <c r="A230" s="199">
        <v>22171</v>
      </c>
      <c r="B230" s="200" t="s">
        <v>199</v>
      </c>
      <c r="C230" s="200" t="s">
        <v>531</v>
      </c>
      <c r="D230" s="200" t="s">
        <v>196</v>
      </c>
      <c r="E230" s="200">
        <v>78332</v>
      </c>
      <c r="F230" s="200" t="s">
        <v>197</v>
      </c>
      <c r="G230" s="200">
        <v>10</v>
      </c>
      <c r="H230" s="200" t="s">
        <v>77</v>
      </c>
      <c r="I230" s="200"/>
      <c r="J230" s="200"/>
      <c r="K230" s="200"/>
      <c r="L230" s="200" t="s">
        <v>81</v>
      </c>
      <c r="M230" s="200">
        <v>31</v>
      </c>
      <c r="N230" s="200">
        <v>17</v>
      </c>
      <c r="O230" s="200">
        <v>48</v>
      </c>
      <c r="P230" s="200" t="s">
        <v>82</v>
      </c>
      <c r="Q230" s="249">
        <v>628486</v>
      </c>
      <c r="R230" s="201" t="s">
        <v>78</v>
      </c>
      <c r="S230" s="196" t="s">
        <v>153</v>
      </c>
      <c r="T230" s="196" t="s">
        <v>154</v>
      </c>
      <c r="U230" s="196">
        <v>48249950200</v>
      </c>
      <c r="V230" s="196">
        <v>136</v>
      </c>
      <c r="W230" s="196">
        <v>17</v>
      </c>
      <c r="X230" s="196">
        <v>4</v>
      </c>
      <c r="Y230" s="196">
        <v>8</v>
      </c>
      <c r="Z230" s="196">
        <v>4</v>
      </c>
      <c r="AA230" s="196">
        <v>0</v>
      </c>
      <c r="AB230" s="196">
        <f>SUM(V230:AA230)</f>
        <v>169</v>
      </c>
      <c r="AC230" s="196"/>
      <c r="AD230" s="196"/>
      <c r="AE230" s="196" t="s">
        <v>776</v>
      </c>
    </row>
    <row r="231" spans="1:104"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4" s="80" customFormat="1" ht="15" x14ac:dyDescent="0.25">
      <c r="A232" s="40" t="s">
        <v>23</v>
      </c>
      <c r="B232" s="85"/>
      <c r="C232" s="51">
        <v>631983.38168909505</v>
      </c>
      <c r="D232" s="101" t="s">
        <v>227</v>
      </c>
      <c r="E232" s="71">
        <v>3</v>
      </c>
      <c r="F232" s="73"/>
      <c r="G232" s="73"/>
      <c r="H232" s="87"/>
      <c r="I232" s="73"/>
      <c r="J232" s="88"/>
      <c r="K232" s="73"/>
      <c r="L232" s="73"/>
      <c r="M232" s="300" t="s">
        <v>19</v>
      </c>
      <c r="N232" s="301"/>
      <c r="O232" s="301"/>
      <c r="P232" s="302"/>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row>
    <row r="233" spans="1:104"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4"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c r="AD234" s="274"/>
    </row>
    <row r="235" spans="1:104" s="84" customFormat="1" x14ac:dyDescent="0.2">
      <c r="A235" s="210">
        <v>22249</v>
      </c>
      <c r="B235" s="186" t="s">
        <v>544</v>
      </c>
      <c r="C235" s="186" t="s">
        <v>545</v>
      </c>
      <c r="D235" s="186" t="s">
        <v>200</v>
      </c>
      <c r="E235" s="186">
        <v>78413</v>
      </c>
      <c r="F235" s="186" t="s">
        <v>201</v>
      </c>
      <c r="G235" s="186">
        <v>10</v>
      </c>
      <c r="H235" s="186" t="s">
        <v>76</v>
      </c>
      <c r="I235" s="186"/>
      <c r="J235" s="186"/>
      <c r="K235" s="186"/>
      <c r="L235" s="186" t="s">
        <v>81</v>
      </c>
      <c r="M235" s="186">
        <v>58</v>
      </c>
      <c r="N235" s="186">
        <v>0</v>
      </c>
      <c r="O235" s="186">
        <v>58</v>
      </c>
      <c r="P235" s="186" t="s">
        <v>82</v>
      </c>
      <c r="Q235" s="225">
        <v>1252405</v>
      </c>
      <c r="R235" s="209"/>
      <c r="S235" s="116" t="s">
        <v>546</v>
      </c>
      <c r="T235" s="116" t="s">
        <v>547</v>
      </c>
      <c r="U235" s="116">
        <v>48355002304</v>
      </c>
      <c r="V235" s="116">
        <v>138</v>
      </c>
      <c r="W235" s="116">
        <v>17</v>
      </c>
      <c r="X235" s="116">
        <v>4</v>
      </c>
      <c r="Y235" s="116">
        <v>8</v>
      </c>
      <c r="Z235" s="116">
        <v>4</v>
      </c>
      <c r="AA235" s="116">
        <v>0</v>
      </c>
      <c r="AB235" s="116">
        <f t="shared" ref="AB235" si="12">SUM(V235:AA235)</f>
        <v>171</v>
      </c>
      <c r="AC235" s="116"/>
      <c r="AD235" s="116">
        <v>1</v>
      </c>
      <c r="AE235" s="116"/>
    </row>
    <row r="236" spans="1:104" s="84" customFormat="1" x14ac:dyDescent="0.2">
      <c r="A236" s="210">
        <v>22212</v>
      </c>
      <c r="B236" s="186" t="s">
        <v>542</v>
      </c>
      <c r="C236" s="186" t="s">
        <v>543</v>
      </c>
      <c r="D236" s="186" t="s">
        <v>541</v>
      </c>
      <c r="E236" s="186">
        <v>77901</v>
      </c>
      <c r="F236" s="186" t="s">
        <v>541</v>
      </c>
      <c r="G236" s="186">
        <v>10</v>
      </c>
      <c r="H236" s="186" t="s">
        <v>76</v>
      </c>
      <c r="I236" s="186"/>
      <c r="J236" s="186"/>
      <c r="K236" s="186"/>
      <c r="L236" s="186" t="s">
        <v>81</v>
      </c>
      <c r="M236" s="186">
        <v>75</v>
      </c>
      <c r="N236" s="186">
        <v>0</v>
      </c>
      <c r="O236" s="186">
        <v>75</v>
      </c>
      <c r="P236" s="186" t="s">
        <v>83</v>
      </c>
      <c r="Q236" s="225">
        <v>1157271</v>
      </c>
      <c r="R236" s="209"/>
      <c r="S236" s="116" t="s">
        <v>198</v>
      </c>
      <c r="T236" s="116" t="s">
        <v>331</v>
      </c>
      <c r="U236" s="116">
        <v>48469000601</v>
      </c>
      <c r="V236" s="116">
        <v>138</v>
      </c>
      <c r="W236" s="116">
        <v>17</v>
      </c>
      <c r="X236" s="116">
        <v>4</v>
      </c>
      <c r="Y236" s="116">
        <v>8</v>
      </c>
      <c r="Z236" s="116">
        <v>4</v>
      </c>
      <c r="AA236" s="116">
        <v>0</v>
      </c>
      <c r="AB236" s="116">
        <f t="shared" ref="AB236" si="13">SUM(V236:AA236)</f>
        <v>171</v>
      </c>
      <c r="AC236" s="116"/>
      <c r="AD236" s="116">
        <v>2</v>
      </c>
      <c r="AE236" s="116"/>
    </row>
    <row r="237" spans="1:104" s="84" customFormat="1" x14ac:dyDescent="0.2">
      <c r="A237" s="199">
        <v>22174</v>
      </c>
      <c r="B237" s="200" t="s">
        <v>539</v>
      </c>
      <c r="C237" s="200" t="s">
        <v>540</v>
      </c>
      <c r="D237" s="200" t="s">
        <v>541</v>
      </c>
      <c r="E237" s="200">
        <v>77901</v>
      </c>
      <c r="F237" s="200" t="s">
        <v>541</v>
      </c>
      <c r="G237" s="200">
        <v>10</v>
      </c>
      <c r="H237" s="200" t="s">
        <v>76</v>
      </c>
      <c r="I237" s="200"/>
      <c r="J237" s="200"/>
      <c r="K237" s="200"/>
      <c r="L237" s="200" t="s">
        <v>81</v>
      </c>
      <c r="M237" s="200">
        <v>65</v>
      </c>
      <c r="N237" s="200">
        <v>15</v>
      </c>
      <c r="O237" s="200">
        <v>80</v>
      </c>
      <c r="P237" s="200" t="s">
        <v>83</v>
      </c>
      <c r="Q237" s="249">
        <v>1243435</v>
      </c>
      <c r="R237" s="201"/>
      <c r="S237" s="196" t="s">
        <v>153</v>
      </c>
      <c r="T237" s="196" t="s">
        <v>154</v>
      </c>
      <c r="U237" s="196">
        <v>48469001605</v>
      </c>
      <c r="V237" s="196">
        <v>138</v>
      </c>
      <c r="W237" s="196">
        <v>17</v>
      </c>
      <c r="X237" s="196">
        <v>4</v>
      </c>
      <c r="Y237" s="196">
        <v>8</v>
      </c>
      <c r="Z237" s="196">
        <v>4</v>
      </c>
      <c r="AA237" s="196">
        <v>0</v>
      </c>
      <c r="AB237" s="196">
        <f>SUM(V237:AA237)</f>
        <v>171</v>
      </c>
      <c r="AC237" s="196"/>
      <c r="AD237" s="196"/>
      <c r="AE237" s="196" t="s">
        <v>776</v>
      </c>
    </row>
    <row r="238" spans="1:104"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4" s="80" customFormat="1" ht="15" x14ac:dyDescent="0.25">
      <c r="A239" s="40" t="s">
        <v>23</v>
      </c>
      <c r="B239" s="85"/>
      <c r="C239" s="51">
        <v>1250796.823432277</v>
      </c>
      <c r="D239" s="101" t="s">
        <v>227</v>
      </c>
      <c r="E239" s="71">
        <v>3</v>
      </c>
      <c r="F239" s="73"/>
      <c r="G239" s="73"/>
      <c r="H239" s="87"/>
      <c r="I239" s="73"/>
      <c r="J239" s="88"/>
      <c r="K239" s="73"/>
      <c r="L239" s="73"/>
      <c r="M239" s="300" t="s">
        <v>19</v>
      </c>
      <c r="N239" s="301"/>
      <c r="O239" s="301"/>
      <c r="P239" s="302"/>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c r="CZ239" s="90"/>
    </row>
    <row r="240" spans="1:104"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4"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c r="AD241" s="274"/>
    </row>
    <row r="242" spans="1:104" s="84" customFormat="1" x14ac:dyDescent="0.2">
      <c r="A242" s="173">
        <v>22204</v>
      </c>
      <c r="B242" s="174" t="s">
        <v>568</v>
      </c>
      <c r="C242" s="174" t="s">
        <v>569</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125</v>
      </c>
      <c r="W242" s="84">
        <v>17</v>
      </c>
      <c r="X242" s="84">
        <v>0</v>
      </c>
      <c r="Y242" s="84">
        <v>8</v>
      </c>
      <c r="Z242" s="84">
        <v>4</v>
      </c>
      <c r="AA242" s="84">
        <v>7</v>
      </c>
      <c r="AB242" s="84">
        <f>SUM(V242:AA242)</f>
        <v>161</v>
      </c>
    </row>
    <row r="243" spans="1:104" s="84" customFormat="1" x14ac:dyDescent="0.2">
      <c r="A243" s="173">
        <v>22979</v>
      </c>
      <c r="B243" s="174" t="s">
        <v>711</v>
      </c>
      <c r="C243" s="174" t="s">
        <v>712</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713</v>
      </c>
    </row>
    <row r="244" spans="1:104"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4" s="80" customFormat="1" ht="15" x14ac:dyDescent="0.25">
      <c r="A245" s="40" t="s">
        <v>23</v>
      </c>
      <c r="B245" s="85"/>
      <c r="C245" s="51">
        <v>972805.38769239536</v>
      </c>
      <c r="D245" s="101" t="s">
        <v>227</v>
      </c>
      <c r="E245" s="71">
        <v>1</v>
      </c>
      <c r="F245" s="73"/>
      <c r="G245" s="73"/>
      <c r="H245" s="87"/>
      <c r="I245" s="73"/>
      <c r="J245" s="88"/>
      <c r="K245" s="73"/>
      <c r="L245" s="73"/>
      <c r="M245" s="300" t="s">
        <v>19</v>
      </c>
      <c r="N245" s="301"/>
      <c r="O245" s="301"/>
      <c r="P245" s="302"/>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row>
    <row r="246" spans="1:104"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4"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c r="AD247" s="274"/>
    </row>
    <row r="248" spans="1:104" s="84" customFormat="1" x14ac:dyDescent="0.2">
      <c r="A248" s="210">
        <v>22054</v>
      </c>
      <c r="B248" s="186" t="s">
        <v>552</v>
      </c>
      <c r="C248" s="186" t="s">
        <v>553</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554</v>
      </c>
      <c r="T248" s="116" t="s">
        <v>555</v>
      </c>
      <c r="U248" s="116">
        <v>48479001706</v>
      </c>
      <c r="V248" s="116">
        <v>139</v>
      </c>
      <c r="W248" s="116">
        <v>17</v>
      </c>
      <c r="X248" s="116">
        <v>4</v>
      </c>
      <c r="Y248" s="116">
        <v>8</v>
      </c>
      <c r="Z248" s="116">
        <v>4</v>
      </c>
      <c r="AA248" s="116">
        <v>0</v>
      </c>
      <c r="AB248" s="116">
        <f t="shared" ref="AB248:AB251" si="14">SUM(V248:AA248)</f>
        <v>172</v>
      </c>
      <c r="AC248" s="116"/>
      <c r="AD248" s="116">
        <v>1</v>
      </c>
      <c r="AE248" s="116"/>
    </row>
    <row r="249" spans="1:104" s="84" customFormat="1" x14ac:dyDescent="0.2">
      <c r="A249" s="210">
        <v>22039</v>
      </c>
      <c r="B249" s="186" t="s">
        <v>551</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4"/>
        <v>172</v>
      </c>
      <c r="AC249" s="116"/>
      <c r="AD249" s="116">
        <v>2</v>
      </c>
      <c r="AE249" s="116"/>
    </row>
    <row r="250" spans="1:104" s="84" customFormat="1" x14ac:dyDescent="0.2">
      <c r="A250" s="210">
        <v>22227</v>
      </c>
      <c r="B250" s="186" t="s">
        <v>560</v>
      </c>
      <c r="C250" s="186" t="s">
        <v>561</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v>3</v>
      </c>
      <c r="AE250" s="116"/>
    </row>
    <row r="251" spans="1:104" s="84" customFormat="1" x14ac:dyDescent="0.2">
      <c r="A251" s="210">
        <v>22112</v>
      </c>
      <c r="B251" s="186" t="s">
        <v>556</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139</v>
      </c>
      <c r="W251" s="116">
        <v>17</v>
      </c>
      <c r="X251" s="116">
        <v>4</v>
      </c>
      <c r="Y251" s="116">
        <v>8</v>
      </c>
      <c r="Z251" s="116">
        <v>4</v>
      </c>
      <c r="AA251" s="116">
        <v>0</v>
      </c>
      <c r="AB251" s="116">
        <f t="shared" si="14"/>
        <v>172</v>
      </c>
      <c r="AC251" s="116"/>
      <c r="AD251" s="116">
        <v>4</v>
      </c>
      <c r="AE251" s="116"/>
    </row>
    <row r="252" spans="1:104" s="84" customFormat="1" x14ac:dyDescent="0.2">
      <c r="A252" s="210">
        <v>22028</v>
      </c>
      <c r="B252" s="186" t="s">
        <v>548</v>
      </c>
      <c r="C252" s="186" t="s">
        <v>549</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478</v>
      </c>
      <c r="T252" s="116" t="s">
        <v>550</v>
      </c>
      <c r="U252" s="116">
        <v>48479001720</v>
      </c>
      <c r="V252" s="116">
        <v>139</v>
      </c>
      <c r="W252" s="116">
        <v>17</v>
      </c>
      <c r="X252" s="116">
        <v>4</v>
      </c>
      <c r="Y252" s="116">
        <v>0</v>
      </c>
      <c r="Z252" s="116">
        <v>4</v>
      </c>
      <c r="AA252" s="116">
        <v>0</v>
      </c>
      <c r="AB252" s="116">
        <f t="shared" ref="AB252:AB253" si="15">SUM(V252:AA252)</f>
        <v>164</v>
      </c>
      <c r="AC252" s="116"/>
      <c r="AD252" s="116"/>
      <c r="AE252" s="116"/>
    </row>
    <row r="253" spans="1:104" s="84" customFormat="1" x14ac:dyDescent="0.2">
      <c r="A253" s="210">
        <v>22186</v>
      </c>
      <c r="B253" s="186" t="s">
        <v>557</v>
      </c>
      <c r="C253" s="186" t="s">
        <v>558</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559</v>
      </c>
      <c r="U253" s="116">
        <v>48479001720</v>
      </c>
      <c r="V253" s="116">
        <v>139</v>
      </c>
      <c r="W253" s="116">
        <v>17</v>
      </c>
      <c r="X253" s="116">
        <v>4</v>
      </c>
      <c r="Y253" s="116">
        <v>0</v>
      </c>
      <c r="Z253" s="116">
        <v>4</v>
      </c>
      <c r="AA253" s="116">
        <v>0</v>
      </c>
      <c r="AB253" s="116">
        <f t="shared" si="15"/>
        <v>164</v>
      </c>
      <c r="AC253" s="116"/>
      <c r="AD253" s="116"/>
      <c r="AE253" s="116"/>
    </row>
    <row r="254" spans="1:104" s="84" customFormat="1" x14ac:dyDescent="0.2">
      <c r="A254" s="211">
        <v>22980</v>
      </c>
      <c r="B254" s="186" t="s">
        <v>714</v>
      </c>
      <c r="C254" s="186" t="s">
        <v>715</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718</v>
      </c>
      <c r="T254" s="116"/>
      <c r="U254" s="116">
        <v>48215020904</v>
      </c>
      <c r="V254" s="116" t="s">
        <v>719</v>
      </c>
      <c r="W254" s="116"/>
      <c r="X254" s="116"/>
      <c r="Y254" s="116"/>
      <c r="Z254" s="116"/>
      <c r="AA254" s="116"/>
      <c r="AB254" s="116"/>
      <c r="AC254" s="116"/>
      <c r="AD254" s="116"/>
      <c r="AE254" s="116"/>
    </row>
    <row r="255" spans="1:104" s="84" customFormat="1" x14ac:dyDescent="0.2">
      <c r="A255" s="211">
        <v>22981</v>
      </c>
      <c r="B255" s="186" t="s">
        <v>716</v>
      </c>
      <c r="C255" s="186" t="s">
        <v>717</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718</v>
      </c>
      <c r="T255" s="116"/>
      <c r="U255" s="116">
        <v>48215020904</v>
      </c>
      <c r="V255" s="116" t="s">
        <v>720</v>
      </c>
      <c r="W255" s="116"/>
      <c r="X255" s="116"/>
      <c r="Y255" s="116"/>
      <c r="Z255" s="116"/>
      <c r="AA255" s="116"/>
      <c r="AB255" s="116"/>
      <c r="AC255" s="116"/>
      <c r="AD255" s="116"/>
      <c r="AE255" s="116"/>
    </row>
    <row r="256" spans="1:104" s="196" customFormat="1" x14ac:dyDescent="0.2">
      <c r="A256" s="199">
        <v>22321</v>
      </c>
      <c r="B256" s="200" t="s">
        <v>566</v>
      </c>
      <c r="C256" s="200" t="s">
        <v>567</v>
      </c>
      <c r="D256" s="200" t="s">
        <v>210</v>
      </c>
      <c r="E256" s="200">
        <v>78041</v>
      </c>
      <c r="F256" s="200" t="s">
        <v>211</v>
      </c>
      <c r="G256" s="200">
        <v>11</v>
      </c>
      <c r="H256" s="200" t="s">
        <v>76</v>
      </c>
      <c r="I256" s="200"/>
      <c r="J256" s="200"/>
      <c r="K256" s="200"/>
      <c r="L256" s="200" t="s">
        <v>81</v>
      </c>
      <c r="M256" s="200">
        <v>64</v>
      </c>
      <c r="N256" s="200">
        <v>0</v>
      </c>
      <c r="O256" s="200">
        <v>64</v>
      </c>
      <c r="P256" s="200" t="s">
        <v>82</v>
      </c>
      <c r="Q256" s="249">
        <v>1377891</v>
      </c>
      <c r="R256" s="201" t="s">
        <v>78</v>
      </c>
      <c r="S256" s="196" t="s">
        <v>178</v>
      </c>
      <c r="T256" s="196" t="s">
        <v>117</v>
      </c>
      <c r="U256" s="196">
        <v>48479001706</v>
      </c>
      <c r="V256" s="196">
        <v>139</v>
      </c>
      <c r="W256" s="196">
        <v>17</v>
      </c>
      <c r="X256" s="196">
        <v>4</v>
      </c>
      <c r="Y256" s="196">
        <v>-8</v>
      </c>
      <c r="Z256" s="196">
        <v>4</v>
      </c>
      <c r="AA256" s="196">
        <v>0</v>
      </c>
      <c r="AB256" s="196">
        <f t="shared" ref="AB256" si="16">SUM(V256:AA256)</f>
        <v>156</v>
      </c>
      <c r="AE256" s="196" t="s">
        <v>772</v>
      </c>
    </row>
    <row r="257" spans="1:104" s="196" customFormat="1" x14ac:dyDescent="0.2">
      <c r="A257" s="199">
        <v>22236</v>
      </c>
      <c r="B257" s="200" t="s">
        <v>562</v>
      </c>
      <c r="C257" s="200" t="s">
        <v>563</v>
      </c>
      <c r="D257" s="200" t="s">
        <v>62</v>
      </c>
      <c r="E257" s="200">
        <v>78521</v>
      </c>
      <c r="F257" s="200" t="s">
        <v>70</v>
      </c>
      <c r="G257" s="200">
        <v>11</v>
      </c>
      <c r="H257" s="200" t="s">
        <v>76</v>
      </c>
      <c r="I257" s="200"/>
      <c r="J257" s="200"/>
      <c r="K257" s="200" t="s">
        <v>78</v>
      </c>
      <c r="L257" s="200" t="s">
        <v>81</v>
      </c>
      <c r="M257" s="200">
        <v>49</v>
      </c>
      <c r="N257" s="200">
        <v>0</v>
      </c>
      <c r="O257" s="200">
        <v>49</v>
      </c>
      <c r="P257" s="200" t="s">
        <v>82</v>
      </c>
      <c r="Q257" s="249">
        <v>950000</v>
      </c>
      <c r="R257" s="201" t="s">
        <v>78</v>
      </c>
      <c r="S257" s="196" t="s">
        <v>564</v>
      </c>
      <c r="T257" s="196" t="s">
        <v>565</v>
      </c>
      <c r="U257" s="196">
        <v>48061013305</v>
      </c>
      <c r="V257" s="196">
        <v>141</v>
      </c>
      <c r="W257" s="196">
        <v>17</v>
      </c>
      <c r="X257" s="196">
        <v>4</v>
      </c>
      <c r="Y257" s="196">
        <v>8</v>
      </c>
      <c r="Z257" s="196">
        <v>4</v>
      </c>
      <c r="AA257" s="196">
        <v>0</v>
      </c>
      <c r="AB257" s="196">
        <f>SUM(V257:AA257)</f>
        <v>174</v>
      </c>
      <c r="AE257" s="196" t="s">
        <v>772</v>
      </c>
    </row>
    <row r="258" spans="1:104"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4" s="80" customFormat="1" ht="15" x14ac:dyDescent="0.25">
      <c r="A259" s="40" t="s">
        <v>23</v>
      </c>
      <c r="B259" s="85"/>
      <c r="C259" s="51">
        <v>5817503.8682536436</v>
      </c>
      <c r="D259" s="101" t="s">
        <v>227</v>
      </c>
      <c r="E259" s="111">
        <v>8</v>
      </c>
      <c r="F259" s="73"/>
      <c r="G259" s="73"/>
      <c r="H259" s="87"/>
      <c r="I259" s="73"/>
      <c r="J259" s="88"/>
      <c r="K259" s="73"/>
      <c r="L259" s="73"/>
      <c r="M259" s="300" t="s">
        <v>19</v>
      </c>
      <c r="N259" s="301"/>
      <c r="O259" s="301"/>
      <c r="P259" s="302"/>
      <c r="Q259" s="222">
        <f>SUM(Q248:Q257)</f>
        <v>12771515</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c r="CZ259" s="90"/>
    </row>
    <row r="260" spans="1:104"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4"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c r="AD261" s="274"/>
    </row>
    <row r="262" spans="1:104" s="30" customFormat="1" x14ac:dyDescent="0.2">
      <c r="A262" s="203">
        <v>22288</v>
      </c>
      <c r="B262" s="181" t="s">
        <v>579</v>
      </c>
      <c r="C262" s="182" t="s">
        <v>580</v>
      </c>
      <c r="D262" s="181" t="s">
        <v>581</v>
      </c>
      <c r="E262" s="187">
        <v>79714</v>
      </c>
      <c r="F262" s="181" t="s">
        <v>581</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v>164</v>
      </c>
      <c r="AD262" s="193"/>
      <c r="AE262" s="2" t="s">
        <v>774</v>
      </c>
    </row>
    <row r="263" spans="1:104" s="30" customFormat="1" x14ac:dyDescent="0.2">
      <c r="A263" s="203">
        <v>22034</v>
      </c>
      <c r="B263" s="181" t="s">
        <v>570</v>
      </c>
      <c r="C263" s="182" t="s">
        <v>571</v>
      </c>
      <c r="D263" s="181" t="s">
        <v>572</v>
      </c>
      <c r="E263" s="187">
        <v>76825</v>
      </c>
      <c r="F263" s="181" t="s">
        <v>573</v>
      </c>
      <c r="G263" s="183">
        <v>12</v>
      </c>
      <c r="H263" s="181" t="s">
        <v>77</v>
      </c>
      <c r="I263" s="183"/>
      <c r="J263" s="181"/>
      <c r="K263" s="183"/>
      <c r="L263" s="181" t="s">
        <v>79</v>
      </c>
      <c r="M263" s="187">
        <v>60</v>
      </c>
      <c r="N263" s="187">
        <v>0</v>
      </c>
      <c r="O263" s="187">
        <v>60</v>
      </c>
      <c r="P263" s="181" t="s">
        <v>82</v>
      </c>
      <c r="Q263" s="234">
        <v>599999</v>
      </c>
      <c r="R263" s="184"/>
      <c r="S263" s="2" t="s">
        <v>474</v>
      </c>
      <c r="T263" s="2" t="s">
        <v>574</v>
      </c>
      <c r="U263" s="193">
        <v>48307950300</v>
      </c>
      <c r="V263" s="2">
        <v>117</v>
      </c>
      <c r="W263" s="2">
        <v>17</v>
      </c>
      <c r="X263" s="2">
        <v>0</v>
      </c>
      <c r="Y263" s="2">
        <v>8</v>
      </c>
      <c r="Z263" s="2">
        <v>4</v>
      </c>
      <c r="AA263" s="2">
        <v>6</v>
      </c>
      <c r="AB263" s="193">
        <f>SUM(V263:AA263)</f>
        <v>152</v>
      </c>
      <c r="AD263" s="193"/>
      <c r="AE263" s="2"/>
    </row>
    <row r="264" spans="1:104" s="30" customFormat="1" x14ac:dyDescent="0.2">
      <c r="A264" s="203">
        <v>22982</v>
      </c>
      <c r="B264" s="181" t="s">
        <v>721</v>
      </c>
      <c r="C264" s="182" t="s">
        <v>722</v>
      </c>
      <c r="D264" s="181" t="s">
        <v>723</v>
      </c>
      <c r="E264" s="187">
        <v>79720</v>
      </c>
      <c r="F264" s="181" t="s">
        <v>724</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725</v>
      </c>
      <c r="W264" s="2"/>
      <c r="X264" s="2"/>
      <c r="Y264" s="2"/>
      <c r="Z264" s="2"/>
      <c r="AA264" s="2"/>
      <c r="AB264" s="2"/>
      <c r="AD264" s="193"/>
      <c r="AE264" s="2"/>
    </row>
    <row r="265" spans="1:104"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c r="AD265" s="84"/>
    </row>
    <row r="266" spans="1:104" s="80" customFormat="1" ht="15" x14ac:dyDescent="0.25">
      <c r="A266" s="40" t="s">
        <v>23</v>
      </c>
      <c r="B266" s="85"/>
      <c r="C266" s="51">
        <v>600000</v>
      </c>
      <c r="D266" s="101" t="s">
        <v>227</v>
      </c>
      <c r="E266" s="71">
        <v>2</v>
      </c>
      <c r="F266" s="73"/>
      <c r="G266" s="73"/>
      <c r="H266" s="87"/>
      <c r="I266" s="73"/>
      <c r="J266" s="88"/>
      <c r="K266" s="73"/>
      <c r="L266" s="73"/>
      <c r="M266" s="300" t="s">
        <v>19</v>
      </c>
      <c r="N266" s="301"/>
      <c r="O266" s="301"/>
      <c r="P266" s="302"/>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row>
    <row r="267" spans="1:104"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4"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c r="AD268" s="274"/>
    </row>
    <row r="269" spans="1:104"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696</v>
      </c>
    </row>
    <row r="270" spans="1:104"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4" s="80" customFormat="1" ht="15" x14ac:dyDescent="0.25">
      <c r="A271" s="40" t="s">
        <v>23</v>
      </c>
      <c r="B271" s="85"/>
      <c r="C271" s="51">
        <f>863033.466579605+1301492</f>
        <v>2164525.4665796049</v>
      </c>
      <c r="D271" s="101" t="s">
        <v>227</v>
      </c>
      <c r="E271" s="71">
        <v>0</v>
      </c>
      <c r="F271" s="73"/>
      <c r="G271" s="73"/>
      <c r="H271" s="87"/>
      <c r="I271" s="73"/>
      <c r="J271" s="88"/>
      <c r="K271" s="73"/>
      <c r="L271" s="73"/>
      <c r="M271" s="300" t="s">
        <v>19</v>
      </c>
      <c r="N271" s="301"/>
      <c r="O271" s="301"/>
      <c r="P271" s="302"/>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c r="CZ271" s="90"/>
    </row>
    <row r="272" spans="1:104"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4"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c r="AD273" s="274"/>
    </row>
    <row r="274" spans="1:104" s="84" customFormat="1" x14ac:dyDescent="0.2">
      <c r="A274" s="173">
        <v>22198</v>
      </c>
      <c r="B274" s="174" t="s">
        <v>591</v>
      </c>
      <c r="C274" s="174" t="s">
        <v>592</v>
      </c>
      <c r="D274" s="174" t="s">
        <v>593</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594</v>
      </c>
      <c r="T274" s="84" t="s">
        <v>85</v>
      </c>
      <c r="U274" s="84">
        <v>48141010501</v>
      </c>
      <c r="V274" s="84">
        <v>123</v>
      </c>
      <c r="W274" s="84">
        <v>8.5</v>
      </c>
      <c r="X274" s="84">
        <v>4</v>
      </c>
      <c r="Y274" s="84">
        <v>4</v>
      </c>
      <c r="Z274" s="84">
        <v>0</v>
      </c>
      <c r="AA274" s="84">
        <v>0</v>
      </c>
      <c r="AB274" s="261">
        <f>SUM(V274:AA274)</f>
        <v>139.5</v>
      </c>
      <c r="AE274" s="84" t="s">
        <v>775</v>
      </c>
    </row>
    <row r="275" spans="1:104" s="84" customFormat="1" x14ac:dyDescent="0.2">
      <c r="A275" s="173">
        <v>22983</v>
      </c>
      <c r="B275" s="174" t="s">
        <v>726</v>
      </c>
      <c r="C275" s="174" t="s">
        <v>727</v>
      </c>
      <c r="D275" s="174" t="s">
        <v>593</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728</v>
      </c>
    </row>
    <row r="276" spans="1:104"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4" s="80" customFormat="1" ht="15" x14ac:dyDescent="0.25">
      <c r="A277" s="40" t="s">
        <v>23</v>
      </c>
      <c r="B277" s="85"/>
      <c r="C277" s="51">
        <v>600000</v>
      </c>
      <c r="D277" s="101" t="s">
        <v>227</v>
      </c>
      <c r="E277" s="71">
        <v>1</v>
      </c>
      <c r="F277" s="73"/>
      <c r="G277" s="73"/>
      <c r="H277" s="87"/>
      <c r="I277" s="73"/>
      <c r="J277" s="88"/>
      <c r="K277" s="73"/>
      <c r="L277" s="73"/>
      <c r="M277" s="300" t="s">
        <v>19</v>
      </c>
      <c r="N277" s="301"/>
      <c r="O277" s="301"/>
      <c r="P277" s="302"/>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c r="CZ277" s="90"/>
    </row>
    <row r="278" spans="1:104"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4"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65"/>
      <c r="AE279" s="29"/>
    </row>
    <row r="280" spans="1:104" s="30" customFormat="1" x14ac:dyDescent="0.2">
      <c r="A280" s="173">
        <v>22191</v>
      </c>
      <c r="B280" s="174" t="s">
        <v>589</v>
      </c>
      <c r="C280" s="174" t="s">
        <v>590</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193"/>
      <c r="AE280" s="2" t="s">
        <v>774</v>
      </c>
    </row>
    <row r="281" spans="1:104" s="84" customFormat="1" x14ac:dyDescent="0.2">
      <c r="A281" s="173">
        <v>22124</v>
      </c>
      <c r="B281" s="174" t="s">
        <v>584</v>
      </c>
      <c r="C281" s="174" t="s">
        <v>585</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7">SUM(V281:AA281)</f>
        <v>126</v>
      </c>
    </row>
    <row r="282" spans="1:104" s="84" customFormat="1" x14ac:dyDescent="0.2">
      <c r="A282" s="173">
        <v>22140</v>
      </c>
      <c r="B282" s="174" t="s">
        <v>586</v>
      </c>
      <c r="C282" s="174" t="s">
        <v>587</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7"/>
        <v>121</v>
      </c>
    </row>
    <row r="283" spans="1:104" s="84" customFormat="1" x14ac:dyDescent="0.2">
      <c r="A283" s="173">
        <v>22123</v>
      </c>
      <c r="B283" s="174" t="s">
        <v>221</v>
      </c>
      <c r="C283" s="174" t="s">
        <v>583</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7"/>
        <v>120</v>
      </c>
    </row>
    <row r="284" spans="1:104" s="84" customFormat="1" x14ac:dyDescent="0.2">
      <c r="A284" s="173">
        <v>22147</v>
      </c>
      <c r="B284" s="174" t="s">
        <v>225</v>
      </c>
      <c r="C284" s="174" t="s">
        <v>588</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7"/>
        <v>118</v>
      </c>
    </row>
    <row r="285" spans="1:104" s="84" customFormat="1" x14ac:dyDescent="0.2">
      <c r="A285" s="173">
        <v>22984</v>
      </c>
      <c r="B285" s="174" t="s">
        <v>729</v>
      </c>
      <c r="C285" s="174" t="s">
        <v>730</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733</v>
      </c>
    </row>
    <row r="286" spans="1:104" s="84" customFormat="1" x14ac:dyDescent="0.2">
      <c r="A286" s="173">
        <v>22985</v>
      </c>
      <c r="B286" s="174" t="s">
        <v>731</v>
      </c>
      <c r="C286" s="174" t="s">
        <v>732</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734</v>
      </c>
      <c r="U286" s="84">
        <v>48141010219</v>
      </c>
      <c r="V286" s="84" t="s">
        <v>735</v>
      </c>
    </row>
    <row r="287" spans="1:104"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4" s="80" customFormat="1" ht="15" x14ac:dyDescent="0.25">
      <c r="A288" s="58" t="s">
        <v>23</v>
      </c>
      <c r="B288" s="85"/>
      <c r="C288" s="59">
        <v>2232695.5182008832</v>
      </c>
      <c r="D288" s="101" t="s">
        <v>227</v>
      </c>
      <c r="E288" s="71">
        <v>5</v>
      </c>
      <c r="F288" s="73"/>
      <c r="G288" s="73"/>
      <c r="H288" s="87"/>
      <c r="I288" s="73"/>
      <c r="J288" s="73"/>
      <c r="K288" s="73"/>
      <c r="L288" s="73"/>
      <c r="M288" s="300" t="s">
        <v>19</v>
      </c>
      <c r="N288" s="301"/>
      <c r="O288" s="301"/>
      <c r="P288" s="302"/>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c r="CZ288" s="90"/>
    </row>
    <row r="289" spans="1:30"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30" ht="15.75" thickBot="1" x14ac:dyDescent="0.3">
      <c r="A290" s="7"/>
      <c r="B290" s="7"/>
      <c r="C290" s="7"/>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30" s="140" customFormat="1" ht="32.450000000000003" customHeight="1" thickBot="1" x14ac:dyDescent="0.3">
      <c r="A291" s="295" t="s">
        <v>229</v>
      </c>
      <c r="B291" s="296"/>
      <c r="C291" s="133">
        <f>SUM(C288,C277,C271,C266,C259,C245,C239,C232,C223,C211,C205,C194,C187,C177,C169,C142,C136,C130,C125,C118,C106,C78,C70,C62,C55,C46,C38)</f>
        <v>79574138.599999964</v>
      </c>
      <c r="D291" s="134" t="s">
        <v>230</v>
      </c>
      <c r="E291" s="135">
        <f>SUM(E38,E46,E55,E62,E70,E78,E106,E118,E125,E130,E136,E142,E169,E177,E187,E194,E205,E211,E223,E232,E239,E245,E259,E266,E271,E277,E288)</f>
        <v>127</v>
      </c>
      <c r="F291" s="135"/>
      <c r="G291" s="136"/>
      <c r="H291" s="137"/>
      <c r="I291" s="136"/>
      <c r="J291" s="138"/>
      <c r="K291" s="138"/>
      <c r="L291" s="138"/>
      <c r="M291" s="307" t="s">
        <v>228</v>
      </c>
      <c r="N291" s="308"/>
      <c r="O291" s="308"/>
      <c r="P291" s="308"/>
      <c r="Q291" s="251">
        <f>Q288+Q277+Q271+Q266+Q259+Q245+Q239+Q232+Q223+Q211+Q205+Q194+Q187+Q177+Q169+Q142+Q136+Q130+Q125+Q118+Q106+Q78+Q70+Q62+Q55+Q46+Q38</f>
        <v>175263734.68586996</v>
      </c>
      <c r="R291" s="139"/>
      <c r="S291" s="250"/>
      <c r="AD291" s="275"/>
    </row>
  </sheetData>
  <sheetProtection formatCells="0" formatColumns="0" formatRows="0" insertColumns="0" insertRows="0" insertHyperlinks="0" deleteColumns="0" deleteRows="0" sort="0" autoFilter="0" pivotTables="0"/>
  <sortState ref="A149:AE156">
    <sortCondition ref="AD149:AD156"/>
  </sortState>
  <mergeCells count="34">
    <mergeCell ref="M239:P239"/>
    <mergeCell ref="M245:P245"/>
    <mergeCell ref="M259:P259"/>
    <mergeCell ref="M291:P291"/>
    <mergeCell ref="M266:P266"/>
    <mergeCell ref="M271:P271"/>
    <mergeCell ref="M277:P277"/>
    <mergeCell ref="M288:P288"/>
    <mergeCell ref="M194:P194"/>
    <mergeCell ref="M205:P205"/>
    <mergeCell ref="M211:P211"/>
    <mergeCell ref="M223:P223"/>
    <mergeCell ref="M232:P232"/>
    <mergeCell ref="M169:P169"/>
    <mergeCell ref="M177:P177"/>
    <mergeCell ref="M187:P187"/>
    <mergeCell ref="A10:B10"/>
    <mergeCell ref="E10:S10"/>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s>
  <pageMargins left="0.25" right="0.25" top="0.75" bottom="0.75" header="0.3" footer="0.3"/>
  <pageSetup paperSize="5" scale="62" fitToHeight="0" orientation="landscape" r:id="rId1"/>
  <rowBreaks count="6" manualBreakCount="6">
    <brk id="38" max="29" man="1"/>
    <brk id="87" max="29" man="1"/>
    <brk id="119" max="29" man="1"/>
    <brk id="167" max="29" man="1"/>
    <brk id="215" max="29" man="1"/>
    <brk id="263" max="29" man="1"/>
  </rowBreaks>
  <ignoredErrors>
    <ignoredError sqref="AB42:AB43 AB58:AB59 AB65:AB66 AB110:AB112 AB208 AB227:AB228 AB73 AB121:AB122 AB133:AB134 AB139:AB140 AB173:AB174 AB180:AB183 AB242 AB263 AB280:AB284 AB35:AB36 AB192 AB49:AB52 AB104 AB167 AB235 AB13:AB32 AB218:AB221 AB256:AB257 AB274 AB250:AB251 AB197:AB201 AB248:AB249 AB252:AB253 AB203 AB236"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(June 8)</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2022-06-08T20:55:43Z</dcterms:modified>
  <cp:category>2022 9htc full app June 8</cp:category>
</cp:coreProperties>
</file>