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Q:\webmaster_projects\mf_temp_docs\2023\"/>
    </mc:Choice>
  </mc:AlternateContent>
  <bookViews>
    <workbookView xWindow="330" yWindow="405" windowWidth="15960" windowHeight="8220"/>
  </bookViews>
  <sheets>
    <sheet name="Submissions" sheetId="1" r:id="rId1"/>
  </sheets>
  <definedNames>
    <definedName name="_xlnm._FilterDatabase" localSheetId="0" hidden="1">Submissions!$A$111:$DA$111</definedName>
    <definedName name="_xlnm.Print_Area" localSheetId="0">Submissions!$A$1:$AD$253</definedName>
    <definedName name="_xlnm.Print_Titles" localSheetId="0">Submissions!$11:$11</definedName>
  </definedNames>
  <calcPr calcId="162913"/>
</workbook>
</file>

<file path=xl/calcChain.xml><?xml version="1.0" encoding="utf-8"?>
<calcChain xmlns="http://schemas.openxmlformats.org/spreadsheetml/2006/main">
  <c r="C252" i="1" l="1"/>
  <c r="Q155" i="1" l="1"/>
  <c r="AB154" i="1" l="1"/>
  <c r="C197" i="1" l="1"/>
  <c r="C171" i="1"/>
  <c r="C156" i="1"/>
  <c r="C100" i="1"/>
  <c r="Q183" i="1" l="1"/>
  <c r="AB136" i="1"/>
  <c r="Q162" i="1" l="1"/>
  <c r="AB161" i="1"/>
  <c r="AB141" i="1" l="1"/>
  <c r="E252" i="1" l="1"/>
  <c r="AB193" i="1" l="1"/>
  <c r="AB192" i="1"/>
  <c r="AB191" i="1"/>
  <c r="AB178" i="1"/>
  <c r="AB139" i="1"/>
  <c r="AB138" i="1"/>
  <c r="AB137" i="1"/>
  <c r="AB247" i="1" l="1"/>
  <c r="AB246" i="1"/>
  <c r="AB241" i="1"/>
  <c r="AB240" i="1"/>
  <c r="AB234" i="1"/>
  <c r="AB230" i="1"/>
  <c r="AB220" i="1"/>
  <c r="AB221" i="1"/>
  <c r="AB223" i="1"/>
  <c r="AB222" i="1"/>
  <c r="AB219" i="1"/>
  <c r="AB212" i="1"/>
  <c r="AB213" i="1"/>
  <c r="AB200" i="1"/>
  <c r="AB201" i="1"/>
  <c r="AB186" i="1"/>
  <c r="AB179" i="1"/>
  <c r="AB174" i="1"/>
  <c r="AB159" i="1"/>
  <c r="AB142" i="1"/>
  <c r="AB135" i="1"/>
  <c r="AB143" i="1"/>
  <c r="AB144" i="1"/>
  <c r="AB134" i="1"/>
  <c r="AB133" i="1"/>
  <c r="AB128" i="1"/>
  <c r="AB123" i="1"/>
  <c r="AB117" i="1"/>
  <c r="AB116" i="1"/>
  <c r="AB111" i="1"/>
  <c r="AB69" i="1"/>
  <c r="AB64" i="1"/>
  <c r="AB104" i="1"/>
  <c r="AB105" i="1"/>
  <c r="AB103" i="1"/>
  <c r="AB59" i="1"/>
  <c r="AB58" i="1"/>
  <c r="AB51" i="1"/>
  <c r="AB52" i="1"/>
  <c r="AB53" i="1"/>
  <c r="AB46" i="1"/>
  <c r="Q42" i="1" l="1"/>
  <c r="Q48" i="1" l="1"/>
  <c r="Q55" i="1"/>
  <c r="Q61" i="1"/>
  <c r="Q66" i="1"/>
  <c r="Q71" i="1"/>
  <c r="Q99" i="1"/>
  <c r="Q108" i="1"/>
  <c r="Q113" i="1"/>
  <c r="Q130" i="1"/>
  <c r="Q170" i="1"/>
  <c r="Q188" i="1"/>
  <c r="Q209" i="1"/>
  <c r="Q216" i="1"/>
  <c r="Q227" i="1"/>
  <c r="Q237" i="1"/>
  <c r="Q203" i="1"/>
  <c r="Q125" i="1"/>
  <c r="Q120" i="1"/>
  <c r="Q196" i="1"/>
  <c r="Q250" i="1"/>
  <c r="Q243" i="1"/>
  <c r="Q175" i="1" l="1"/>
  <c r="Q231" i="1" l="1"/>
  <c r="Q252" i="1" s="1"/>
  <c r="C43" i="1" l="1"/>
</calcChain>
</file>

<file path=xl/sharedStrings.xml><?xml version="1.0" encoding="utf-8"?>
<sst xmlns="http://schemas.openxmlformats.org/spreadsheetml/2006/main" count="1586" uniqueCount="735">
  <si>
    <t>Application Number</t>
  </si>
  <si>
    <t>City</t>
  </si>
  <si>
    <t>Development Name</t>
  </si>
  <si>
    <t>County</t>
  </si>
  <si>
    <t>Region</t>
  </si>
  <si>
    <t>Total Units</t>
  </si>
  <si>
    <t>HTC Request</t>
  </si>
  <si>
    <t>Nonprofit</t>
  </si>
  <si>
    <t>USDA</t>
  </si>
  <si>
    <t>At-Risk</t>
  </si>
  <si>
    <t>Development Address</t>
  </si>
  <si>
    <t>ZIP Code</t>
  </si>
  <si>
    <t>Urban/Rural</t>
  </si>
  <si>
    <t>Low-Income Units</t>
  </si>
  <si>
    <t>Market Rate Units</t>
  </si>
  <si>
    <t>Self Score Total</t>
  </si>
  <si>
    <t>Texas Department of Housing and Community Affairs</t>
  </si>
  <si>
    <t>At-Risk Set-Aside</t>
  </si>
  <si>
    <t>Total HTCs Requested</t>
  </si>
  <si>
    <t>USDA Set-Aside</t>
  </si>
  <si>
    <t>Construction Type</t>
  </si>
  <si>
    <t>Region 1/Rural</t>
  </si>
  <si>
    <t>Estimated Amount Available to Allocate</t>
  </si>
  <si>
    <t>§11.9(d)(1)</t>
  </si>
  <si>
    <t>§11.9(d)(4)</t>
  </si>
  <si>
    <t>§11.9(d)(5)</t>
  </si>
  <si>
    <t>§11.9(d)(6)</t>
  </si>
  <si>
    <t>§11.9(d)(7)</t>
  </si>
  <si>
    <t>Region 1/Urban</t>
  </si>
  <si>
    <t>Region 2/Rural</t>
  </si>
  <si>
    <t>Region 2/Urban</t>
  </si>
  <si>
    <t>Region 3/Rural</t>
  </si>
  <si>
    <t>Region 3/Urban</t>
  </si>
  <si>
    <t>Region 4/Rural</t>
  </si>
  <si>
    <t>Region 4/Urban</t>
  </si>
  <si>
    <t>Region 5/Rural</t>
  </si>
  <si>
    <t>Region 5/Urban</t>
  </si>
  <si>
    <t>Region 6/Rural</t>
  </si>
  <si>
    <t>Region 6/Urban</t>
  </si>
  <si>
    <t>Region 7/Rural</t>
  </si>
  <si>
    <t>Region 7/Urban</t>
  </si>
  <si>
    <t>Region 8/Rural</t>
  </si>
  <si>
    <t>Region 8/Urban</t>
  </si>
  <si>
    <t>Region 9/Rural</t>
  </si>
  <si>
    <t>Region 9/Urban</t>
  </si>
  <si>
    <t>Region 10/Rural</t>
  </si>
  <si>
    <t>Region 10/Urban</t>
  </si>
  <si>
    <t>Region 11/Rural</t>
  </si>
  <si>
    <t>Region 11/Urban</t>
  </si>
  <si>
    <t>Region 12/Rural</t>
  </si>
  <si>
    <t>Region 12/Urban</t>
  </si>
  <si>
    <t>Region 13/Rural</t>
  </si>
  <si>
    <t>Region 13/Urban</t>
  </si>
  <si>
    <t>Total Amount Requested</t>
  </si>
  <si>
    <t>Target Population
(Supp. Hsg. = SH)</t>
  </si>
  <si>
    <t>Houston</t>
  </si>
  <si>
    <t>Harris</t>
  </si>
  <si>
    <t>Urban</t>
  </si>
  <si>
    <t>Elderly</t>
  </si>
  <si>
    <t>Tracey Fine</t>
  </si>
  <si>
    <t>Rural</t>
  </si>
  <si>
    <t>General</t>
  </si>
  <si>
    <t>Grand Prairie</t>
  </si>
  <si>
    <t>Dallas</t>
  </si>
  <si>
    <t>Austin</t>
  </si>
  <si>
    <t>Travis</t>
  </si>
  <si>
    <t>Hidalgo</t>
  </si>
  <si>
    <t>Bell</t>
  </si>
  <si>
    <t>Cameron</t>
  </si>
  <si>
    <t>San Antonio</t>
  </si>
  <si>
    <t>Bexar</t>
  </si>
  <si>
    <t>Montgomery</t>
  </si>
  <si>
    <t>Anderson</t>
  </si>
  <si>
    <t>Socorro</t>
  </si>
  <si>
    <t>El Paso</t>
  </si>
  <si>
    <t>Alyssa Carpenter</t>
  </si>
  <si>
    <t>Tomball</t>
  </si>
  <si>
    <t>Murray Calhoun</t>
  </si>
  <si>
    <t>Kenedy</t>
  </si>
  <si>
    <t>Karnes</t>
  </si>
  <si>
    <t>Dennis Hoover</t>
  </si>
  <si>
    <t>Joel Cortez</t>
  </si>
  <si>
    <t>Primary Contact</t>
  </si>
  <si>
    <t>Second Contact</t>
  </si>
  <si>
    <t>Lubbock</t>
  </si>
  <si>
    <t>Amarillo</t>
  </si>
  <si>
    <t>Potter</t>
  </si>
  <si>
    <t>Randall</t>
  </si>
  <si>
    <t>Arlington</t>
  </si>
  <si>
    <t>Tarrant</t>
  </si>
  <si>
    <t>Fort Worth</t>
  </si>
  <si>
    <t>Mesquite</t>
  </si>
  <si>
    <t>Marshall</t>
  </si>
  <si>
    <t>Harrison</t>
  </si>
  <si>
    <t>Lufkin</t>
  </si>
  <si>
    <t>Angelina</t>
  </si>
  <si>
    <t>Beaumont</t>
  </si>
  <si>
    <t>Jefferson</t>
  </si>
  <si>
    <t>Angleton</t>
  </si>
  <si>
    <t>Brazoria</t>
  </si>
  <si>
    <t>Waco</t>
  </si>
  <si>
    <t>Mclennan</t>
  </si>
  <si>
    <t>Kerrville</t>
  </si>
  <si>
    <t>Kerr</t>
  </si>
  <si>
    <t>Nueces</t>
  </si>
  <si>
    <t>Corpus Christi</t>
  </si>
  <si>
    <t>Victoria</t>
  </si>
  <si>
    <t>Michael Tamez</t>
  </si>
  <si>
    <t>Brownsville</t>
  </si>
  <si>
    <t>Arnold Padilla</t>
  </si>
  <si>
    <t>San Angelo</t>
  </si>
  <si>
    <t>Tom Green</t>
  </si>
  <si>
    <t>Estimated Available to Allocate</t>
  </si>
  <si>
    <t>Plainview</t>
  </si>
  <si>
    <t>Hale</t>
  </si>
  <si>
    <t>Wichita</t>
  </si>
  <si>
    <t>Pioneer Crossing</t>
  </si>
  <si>
    <t>Denton</t>
  </si>
  <si>
    <t>Deborah Welchel</t>
  </si>
  <si>
    <t>Lewisville</t>
  </si>
  <si>
    <t>Mount Pleasant</t>
  </si>
  <si>
    <t>Titus</t>
  </si>
  <si>
    <t>Candlewood Village</t>
  </si>
  <si>
    <t>Frankston</t>
  </si>
  <si>
    <t>Jason Rabalais</t>
  </si>
  <si>
    <t>Amber Meadows</t>
  </si>
  <si>
    <t>NEQ Gilmer Rd and E Fairmont St</t>
  </si>
  <si>
    <t>Longview</t>
  </si>
  <si>
    <t>Gregg</t>
  </si>
  <si>
    <t>Nacogdoches</t>
  </si>
  <si>
    <t>Amber Ridge Apartments</t>
  </si>
  <si>
    <t>Cleveland</t>
  </si>
  <si>
    <t>Liberty</t>
  </si>
  <si>
    <t>Lisa Vecchietti</t>
  </si>
  <si>
    <t>Clear Lake Crossing</t>
  </si>
  <si>
    <t>17300 Saturn Lane</t>
  </si>
  <si>
    <t>Las Brisas Redevelopment</t>
  </si>
  <si>
    <t>West Fork Place</t>
  </si>
  <si>
    <t>Kingwood</t>
  </si>
  <si>
    <t>Killeen</t>
  </si>
  <si>
    <t>Four25 San Pedro</t>
  </si>
  <si>
    <t>Country Villa</t>
  </si>
  <si>
    <t>Freer</t>
  </si>
  <si>
    <t>Duval</t>
  </si>
  <si>
    <t>Alice</t>
  </si>
  <si>
    <t>Jim Wells</t>
  </si>
  <si>
    <t>The Victorian</t>
  </si>
  <si>
    <t>Kathryn Saar</t>
  </si>
  <si>
    <t>Anacua Village</t>
  </si>
  <si>
    <t>Mission</t>
  </si>
  <si>
    <t>Oasis Apartments</t>
  </si>
  <si>
    <t>Fort Stockton</t>
  </si>
  <si>
    <t>Pecos</t>
  </si>
  <si>
    <t>Big Spring</t>
  </si>
  <si>
    <t>Howard</t>
  </si>
  <si>
    <t>The Trails at Big Spring</t>
  </si>
  <si>
    <t>NEC Airbase Rd and W 13th St</t>
  </si>
  <si>
    <t>Nevarez Palms II</t>
  </si>
  <si>
    <t>NC</t>
  </si>
  <si>
    <t>X</t>
  </si>
  <si>
    <t>AcR</t>
  </si>
  <si>
    <t>Recon</t>
  </si>
  <si>
    <t>NC/AR</t>
  </si>
  <si>
    <t>2023 Competitive (9%) Housing Tax Credit ("HTC") Program</t>
  </si>
  <si>
    <t>West Columbia Manor</t>
  </si>
  <si>
    <t>Frontier Villas I and II</t>
  </si>
  <si>
    <t>Buckingham Gardens</t>
  </si>
  <si>
    <t>FishPond at Buena Vista</t>
  </si>
  <si>
    <t>Northway Landing</t>
  </si>
  <si>
    <t>Red Oak Grove I and II</t>
  </si>
  <si>
    <t>Mountain View Apartments</t>
  </si>
  <si>
    <t>Melody Grove</t>
  </si>
  <si>
    <t>Martindale Apartments</t>
  </si>
  <si>
    <t>Boyd South Apartments</t>
  </si>
  <si>
    <t>Cleveland Square Apartments</t>
  </si>
  <si>
    <t>Navasota Manor</t>
  </si>
  <si>
    <t>209 Buckingham Lane</t>
  </si>
  <si>
    <t>101 Candlewood Drive</t>
  </si>
  <si>
    <t>1015 Eli Garza Street</t>
  </si>
  <si>
    <t>5301 Northway Dr.</t>
  </si>
  <si>
    <t>801 N. Orange Street</t>
  </si>
  <si>
    <t>12943 Hwy 142</t>
  </si>
  <si>
    <t>400 S. Allen</t>
  </si>
  <si>
    <t>104 E Waco Street</t>
  </si>
  <si>
    <t>1015 Church St.</t>
  </si>
  <si>
    <t>New Braunfels</t>
  </si>
  <si>
    <t>West Columbia</t>
  </si>
  <si>
    <t>Navasota</t>
  </si>
  <si>
    <t>West</t>
  </si>
  <si>
    <t>Alpine</t>
  </si>
  <si>
    <t>Martindale</t>
  </si>
  <si>
    <t>Boyd</t>
  </si>
  <si>
    <t>Comal</t>
  </si>
  <si>
    <t>Grimes</t>
  </si>
  <si>
    <t>Brewster</t>
  </si>
  <si>
    <t>Caldwell</t>
  </si>
  <si>
    <t>Wise</t>
  </si>
  <si>
    <t>48037011601, 48067950101</t>
  </si>
  <si>
    <t>48499950800, 48499950500, 48499950200, 48159950300</t>
  </si>
  <si>
    <t>48459950502, 48001950902</t>
  </si>
  <si>
    <t>Mason Benbow</t>
  </si>
  <si>
    <t>Christina Ott</t>
  </si>
  <si>
    <t>Val DeLeon</t>
  </si>
  <si>
    <t>Jonathan Campbell</t>
  </si>
  <si>
    <t>Tom Andrews</t>
  </si>
  <si>
    <t>Art Schuldt</t>
  </si>
  <si>
    <t>T. Daniel Kalubi</t>
  </si>
  <si>
    <t>Jacob Horner</t>
  </si>
  <si>
    <t>Rebecca Armer</t>
  </si>
  <si>
    <t>Plainview Lofts</t>
  </si>
  <si>
    <t>Canyon</t>
  </si>
  <si>
    <t>Lomond Lofts</t>
  </si>
  <si>
    <t>Westwind of Amarillo</t>
  </si>
  <si>
    <t>2901 S Osage St</t>
  </si>
  <si>
    <t>2505 South Grand</t>
  </si>
  <si>
    <t>380 feet south of intersection of N. Pacific Ave and Council Dr</t>
  </si>
  <si>
    <t>Brownwood</t>
  </si>
  <si>
    <t>Iowa Park</t>
  </si>
  <si>
    <t>Brown</t>
  </si>
  <si>
    <t>Abilene</t>
  </si>
  <si>
    <t>Taylor</t>
  </si>
  <si>
    <t>Elsie Manor</t>
  </si>
  <si>
    <t>309 S Pioneer Dr</t>
  </si>
  <si>
    <t>Reserve at Decatur</t>
  </si>
  <si>
    <t>217 N Chico Avenue</t>
  </si>
  <si>
    <t>Decatur</t>
  </si>
  <si>
    <t>7340 Kingswood Senior Living</t>
  </si>
  <si>
    <t>7340 Kingswood Drive</t>
  </si>
  <si>
    <t>930 Military Parkway Living</t>
  </si>
  <si>
    <t>930 Military Parkway</t>
  </si>
  <si>
    <t>2910 Motley Senior Living</t>
  </si>
  <si>
    <t>2910 Motley Drive</t>
  </si>
  <si>
    <t>8000 Walton Irving Living</t>
  </si>
  <si>
    <t>8000 Walton Boulevard</t>
  </si>
  <si>
    <t>Irving</t>
  </si>
  <si>
    <t>305 E Round Grove Living</t>
  </si>
  <si>
    <t>Babers Manor</t>
  </si>
  <si>
    <t>Reserve at Basswood</t>
  </si>
  <si>
    <t>5601 Basswood Blvd</t>
  </si>
  <si>
    <t>Lofts at Redwood</t>
  </si>
  <si>
    <t>5008 Collett Little Road</t>
  </si>
  <si>
    <t>Cabana Design District</t>
  </si>
  <si>
    <t>Bell Station Apartments</t>
  </si>
  <si>
    <t>3300 Raider Drive</t>
  </si>
  <si>
    <t>Euless</t>
  </si>
  <si>
    <t>The Heights at Crowley</t>
  </si>
  <si>
    <t>Town East Trails</t>
  </si>
  <si>
    <t>~1220 N Town East Blvd.</t>
  </si>
  <si>
    <t>The Reserves at Cottonwood Creek</t>
  </si>
  <si>
    <t>7808 Brentwood Stair Rd</t>
  </si>
  <si>
    <t>Sherry Pointe</t>
  </si>
  <si>
    <t>Autumn Parc</t>
  </si>
  <si>
    <t>Reserve at Nevills</t>
  </si>
  <si>
    <t>874 Nevills Road</t>
  </si>
  <si>
    <t>Blue Buckle Lofts</t>
  </si>
  <si>
    <t>200 South Columbus Street</t>
  </si>
  <si>
    <t>NWC IH 30 and Harts Bluff Rd</t>
  </si>
  <si>
    <t>Reserve at Mott</t>
  </si>
  <si>
    <t>Approx 310 Mott Road</t>
  </si>
  <si>
    <t>Ridgebrook Senior Village</t>
  </si>
  <si>
    <t>Abiding Grace</t>
  </si>
  <si>
    <t>Northeast Quadrant of Cardinal Dr. and Fannett Rd.</t>
  </si>
  <si>
    <t>114 Woodway Drive</t>
  </si>
  <si>
    <t>Park Row Katy Living</t>
  </si>
  <si>
    <t>The Laurel at Blackhawk</t>
  </si>
  <si>
    <t>9205 Wayfarer Ln</t>
  </si>
  <si>
    <t>Park Boulevard Lofts</t>
  </si>
  <si>
    <t>SEC of Blackhawk Blvd and Texas Sage Drive</t>
  </si>
  <si>
    <t>Knoll Street Crossing</t>
  </si>
  <si>
    <t>1938 Knoll Street</t>
  </si>
  <si>
    <t>Hartwood at Harrisburg</t>
  </si>
  <si>
    <t>The Upland</t>
  </si>
  <si>
    <t>1430 Upland Dr</t>
  </si>
  <si>
    <t>NHH Avenue C</t>
  </si>
  <si>
    <t>Lost Oaks</t>
  </si>
  <si>
    <t>810 Oak Street</t>
  </si>
  <si>
    <t>Crossroads at Gemini</t>
  </si>
  <si>
    <t>SEQ Bay Area Blvd and Gemini Ave</t>
  </si>
  <si>
    <t>The Sasha</t>
  </si>
  <si>
    <t>1401 Grove Boulevard</t>
  </si>
  <si>
    <t>Forest North</t>
  </si>
  <si>
    <t>13424 Lyndhurst Street</t>
  </si>
  <si>
    <t>The Roz</t>
  </si>
  <si>
    <t>SEQ Parker Ln and Woodward St</t>
  </si>
  <si>
    <t>201 Amarillo Street</t>
  </si>
  <si>
    <t>Avenue Heights</t>
  </si>
  <si>
    <t>2600 Illinois Avenue</t>
  </si>
  <si>
    <t>SEQ of 31st St and Waters Dairy Rd</t>
  </si>
  <si>
    <t>Temple</t>
  </si>
  <si>
    <t>Teague Seniors</t>
  </si>
  <si>
    <t>Teague</t>
  </si>
  <si>
    <t>Freestone</t>
  </si>
  <si>
    <t>River Rock Apartments</t>
  </si>
  <si>
    <t>NWQ Lowrance Dr and Mathison St</t>
  </si>
  <si>
    <t>Rainbow Lofts</t>
  </si>
  <si>
    <t>15838 San Pedro Avenue</t>
  </si>
  <si>
    <t>Vista at Reed</t>
  </si>
  <si>
    <t>8401 Reed Road</t>
  </si>
  <si>
    <t>425 San Pedro Ave</t>
  </si>
  <si>
    <t>Majestic Villas</t>
  </si>
  <si>
    <t>1420 Senator Carlos Truan</t>
  </si>
  <si>
    <t>Kingsville</t>
  </si>
  <si>
    <t>Kleberg</t>
  </si>
  <si>
    <t>Corpus Christi Lofts</t>
  </si>
  <si>
    <t>MillPond at Alice</t>
  </si>
  <si>
    <t>2015 S. Cameron Street</t>
  </si>
  <si>
    <t>Casitas Palmettos</t>
  </si>
  <si>
    <t>Avanti Legacy del Sol</t>
  </si>
  <si>
    <t>Avanti Legacy Monterrey</t>
  </si>
  <si>
    <t>2005 Mercedes Rd.</t>
  </si>
  <si>
    <t>Avanti Legacy Lyon</t>
  </si>
  <si>
    <t>Ruben Torres Lofts</t>
  </si>
  <si>
    <t>Alton Gloor Lofts</t>
  </si>
  <si>
    <t>Approx 4303 W Alton Gloor Boulevard</t>
  </si>
  <si>
    <t>Roosevelt Lofts</t>
  </si>
  <si>
    <t>50 N Chadbourne St</t>
  </si>
  <si>
    <t>Skyway Gardens II</t>
  </si>
  <si>
    <t>SEC of S. Walker Street and Lechuguilla</t>
  </si>
  <si>
    <t>Meadow View Estates</t>
  </si>
  <si>
    <t>NWQ of Santiesteban Lane and Buntline Drive</t>
  </si>
  <si>
    <t>Homestead Meadows South</t>
  </si>
  <si>
    <t>220, 233, and 237 N. Nevarez Rd.</t>
  </si>
  <si>
    <t>Patriot Place II</t>
  </si>
  <si>
    <t>Montrose Valley Apartments</t>
  </si>
  <si>
    <t>2200 Montrose Place</t>
  </si>
  <si>
    <t>Belton</t>
  </si>
  <si>
    <t>Cherry Village Apartments</t>
  </si>
  <si>
    <t>724 E Avenue N</t>
  </si>
  <si>
    <t>Cedar Grove Estates I and II</t>
  </si>
  <si>
    <t>1000 S 8th St; 306 W Avenue D</t>
  </si>
  <si>
    <t>Buckholts; Rosebud</t>
  </si>
  <si>
    <t>76518; 76570</t>
  </si>
  <si>
    <t>Milam; Falls</t>
  </si>
  <si>
    <t>48331950100; 48145000700</t>
  </si>
  <si>
    <t>Wells Manor</t>
  </si>
  <si>
    <t>6 Wright Patman Drive / 70 Manor Loop</t>
  </si>
  <si>
    <t>Wells</t>
  </si>
  <si>
    <t>Cherokee</t>
  </si>
  <si>
    <t>Mill Run</t>
  </si>
  <si>
    <t>55 Mill Run Circle</t>
  </si>
  <si>
    <t>Elkhart</t>
  </si>
  <si>
    <t>Weslaco Village</t>
  </si>
  <si>
    <t>1601 S. Bridge Ave.</t>
  </si>
  <si>
    <t>Weslaco</t>
  </si>
  <si>
    <t>Longview Square</t>
  </si>
  <si>
    <t>1600 and 1602 Pine Tree Rd.</t>
  </si>
  <si>
    <t>Miranda Sprague</t>
  </si>
  <si>
    <t>El Jardin</t>
  </si>
  <si>
    <t>1114 E Levee St</t>
  </si>
  <si>
    <t>SavannahPark of Keene</t>
  </si>
  <si>
    <t>213 W. 4th Street</t>
  </si>
  <si>
    <t>Keene</t>
  </si>
  <si>
    <t>Johnson</t>
  </si>
  <si>
    <t>Canyon Lofts</t>
  </si>
  <si>
    <t>SEC 13th Ave and 18th St</t>
  </si>
  <si>
    <t>Sweetwater Station</t>
  </si>
  <si>
    <t>1105 E. Broadway Ave. &amp; 212 Bawcom Street</t>
  </si>
  <si>
    <t>Sweetwater</t>
  </si>
  <si>
    <t>Nolan</t>
  </si>
  <si>
    <t>Brian Kimes</t>
  </si>
  <si>
    <t>Juniper Pointe Apartments</t>
  </si>
  <si>
    <t>SW of Village Dr and CR 151</t>
  </si>
  <si>
    <t>Kaufman</t>
  </si>
  <si>
    <t>Reserve at Palestine</t>
  </si>
  <si>
    <t>3310 S. Loop 256</t>
  </si>
  <si>
    <t>Palestine</t>
  </si>
  <si>
    <t>Brian McGeady</t>
  </si>
  <si>
    <t>Marshall Crossing</t>
  </si>
  <si>
    <t>SEQ Decker Dr and East End Blvd S</t>
  </si>
  <si>
    <t>Michael Fogel</t>
  </si>
  <si>
    <t>Royal Gardens Lufkin</t>
  </si>
  <si>
    <t>Approximately 110 Harmony Hill Drive</t>
  </si>
  <si>
    <t>Noor Jooma</t>
  </si>
  <si>
    <t>Providence on Park</t>
  </si>
  <si>
    <t>Southwest Quadrant of Park Road N &amp; Hwy 69</t>
  </si>
  <si>
    <t>Lumberton</t>
  </si>
  <si>
    <t>Hardin</t>
  </si>
  <si>
    <t>Tomball Senior Village</t>
  </si>
  <si>
    <t>SEC of Medical Complex Drive and SH 249</t>
  </si>
  <si>
    <t>Carver Ridge Apartments</t>
  </si>
  <si>
    <t>SEQ County Road 137 and County Road 1660</t>
  </si>
  <si>
    <t>Hutto</t>
  </si>
  <si>
    <t>Williamson</t>
  </si>
  <si>
    <t>The Reserves at Holdsworth</t>
  </si>
  <si>
    <t>NWQ Paschal Ave and Holdsworth Dr.</t>
  </si>
  <si>
    <t>FishPond at Alice</t>
  </si>
  <si>
    <t>Approx. 300 &amp; 320 E 3rd Street</t>
  </si>
  <si>
    <t>Del Rio Lofts</t>
  </si>
  <si>
    <t>Newton Dr approx 500' east of Dodson Ave</t>
  </si>
  <si>
    <t>Del Rio</t>
  </si>
  <si>
    <t>Val Verde</t>
  </si>
  <si>
    <t>Eagles Gate Apartments</t>
  </si>
  <si>
    <t>2420 El Indio Hwy</t>
  </si>
  <si>
    <t>Eagle Pass</t>
  </si>
  <si>
    <t>Maverick</t>
  </si>
  <si>
    <t>Hemley Palms</t>
  </si>
  <si>
    <t>230 Hemley Road</t>
  </si>
  <si>
    <t>Vinton</t>
  </si>
  <si>
    <t>Sun Pointe</t>
  </si>
  <si>
    <t>4647 Maxwell Ave</t>
  </si>
  <si>
    <t>Mountain View Estates</t>
  </si>
  <si>
    <t>approx 350 feet in the NWQ of Justice and Garment Road</t>
  </si>
  <si>
    <t>Roy Lopez</t>
  </si>
  <si>
    <t>Uvalde Villas</t>
  </si>
  <si>
    <t>Uvalde Ave. (east of S 10th St.)</t>
  </si>
  <si>
    <t>McAllen</t>
  </si>
  <si>
    <t>Price Lofts</t>
  </si>
  <si>
    <t>54 South Price Road</t>
  </si>
  <si>
    <t>Avanti Legacy Violet Parc</t>
  </si>
  <si>
    <t>4601 N. McColl St.</t>
  </si>
  <si>
    <t>San Angelo Crossing</t>
  </si>
  <si>
    <t>NWQ Northwest Dr and W Houston Harte Expy</t>
  </si>
  <si>
    <t>San Angelo Terrace</t>
  </si>
  <si>
    <t>W side of Appaloosa Trail, S of Hwy 67</t>
  </si>
  <si>
    <t>Palms at Blucher Park</t>
  </si>
  <si>
    <t>209 S. Carancahua &amp; 209, 217, 223, 227 S. Tancahua</t>
  </si>
  <si>
    <t>Village at Perrin Beitel</t>
  </si>
  <si>
    <t>2611 NE Loop 410</t>
  </si>
  <si>
    <t>Snowden Apartments</t>
  </si>
  <si>
    <t>7223 Snowden Road</t>
  </si>
  <si>
    <t>Freedom's Path at Waco</t>
  </si>
  <si>
    <t>4800 Memorial Drive, Buildings 19, 20. 21 and adjacent land</t>
  </si>
  <si>
    <t>Paige Estates</t>
  </si>
  <si>
    <t>826 South 11th Street</t>
  </si>
  <si>
    <t>McLennan</t>
  </si>
  <si>
    <t>Cypress Creek Temple</t>
  </si>
  <si>
    <t>SWC of West Adams Avenue and South Cedar Road</t>
  </si>
  <si>
    <t>Stuart Shaw</t>
  </si>
  <si>
    <t>Saison North</t>
  </si>
  <si>
    <t>10010 N Capital of Texas Hwy</t>
  </si>
  <si>
    <t>June West</t>
  </si>
  <si>
    <t>NWC W Koenig Ln and Grover Ave</t>
  </si>
  <si>
    <t>New Hope Housing Ennis</t>
  </si>
  <si>
    <t>Approximately 1846 Ennis Street</t>
  </si>
  <si>
    <t>Manson Place</t>
  </si>
  <si>
    <t>SWQ of Reeves Steet &amp; Scott Street</t>
  </si>
  <si>
    <t>Hawthorn Terrace</t>
  </si>
  <si>
    <t>Approximately 3103 Hayes Road</t>
  </si>
  <si>
    <t>Boulevard 61</t>
  </si>
  <si>
    <t>6101 Richmond Avenue</t>
  </si>
  <si>
    <t>Janine Sisak</t>
  </si>
  <si>
    <t>OST Lofts</t>
  </si>
  <si>
    <t>5520 Old Spanish Trail</t>
  </si>
  <si>
    <t>Acadia Terrace</t>
  </si>
  <si>
    <t>Appr. 6002 Rogerdale</t>
  </si>
  <si>
    <t>Campanile on Minimax</t>
  </si>
  <si>
    <t>SEC of Minimax Dr. &amp; West Loop 610 North</t>
  </si>
  <si>
    <t>Beaumont Pioneer Crossing</t>
  </si>
  <si>
    <t>Approx. 9449 US-287 South</t>
  </si>
  <si>
    <t>Longview Crossing</t>
  </si>
  <si>
    <t>SWQ E Hawkins Pkwy and Good Shepherd Way</t>
  </si>
  <si>
    <t>Skyline at Cedar Crest</t>
  </si>
  <si>
    <t>2720 East Kiest Blvd</t>
  </si>
  <si>
    <t>Eleanor M.C. Fanning</t>
  </si>
  <si>
    <t>Reserve at Shiloh</t>
  </si>
  <si>
    <t>1102 N Shiloh Road</t>
  </si>
  <si>
    <t>Garland</t>
  </si>
  <si>
    <t>Magnolia Lofts</t>
  </si>
  <si>
    <t>300 E Magnolia Avenue</t>
  </si>
  <si>
    <t>Jason Arechiga</t>
  </si>
  <si>
    <t>Clifton Riverside</t>
  </si>
  <si>
    <t>2400 Block of E Belknap St</t>
  </si>
  <si>
    <t>Kiva East</t>
  </si>
  <si>
    <t>SWQ East Side Ave and S Fitzhugh Ave</t>
  </si>
  <si>
    <t>Parkside on Carrier</t>
  </si>
  <si>
    <t>1217 S. Carrier Parkway</t>
  </si>
  <si>
    <t>Oaklawn Place</t>
  </si>
  <si>
    <t>5717-5725 Sadler Circle</t>
  </si>
  <si>
    <t>Mariposa Apartment Homes at Communications Parkway</t>
  </si>
  <si>
    <t>4.5 Acres Near the NEC of Communications Parkway and Spring Creek Parkway</t>
  </si>
  <si>
    <t>Plano</t>
  </si>
  <si>
    <t>Collin</t>
  </si>
  <si>
    <t>The Heights at MacArthur</t>
  </si>
  <si>
    <t>400 S. MacArthur Blvd.</t>
  </si>
  <si>
    <t>Adrian Iglesias</t>
  </si>
  <si>
    <t>Parmore Jupiter Road</t>
  </si>
  <si>
    <t>SWQ of E Parker Rd and Jupiter Rd</t>
  </si>
  <si>
    <t>Heritage at Abilene</t>
  </si>
  <si>
    <t>1101 S 9th St</t>
  </si>
  <si>
    <t>Inn Town Lofts</t>
  </si>
  <si>
    <t>1202 Main Street</t>
  </si>
  <si>
    <t>Karla Burck</t>
  </si>
  <si>
    <t>Jim Markel</t>
  </si>
  <si>
    <t>Kelly Garrett</t>
  </si>
  <si>
    <t>Lora Myrick</t>
  </si>
  <si>
    <t>Breck Kean</t>
  </si>
  <si>
    <t>Ginger McGuire</t>
  </si>
  <si>
    <t>Tom Huth</t>
  </si>
  <si>
    <t>Sara Reidy</t>
  </si>
  <si>
    <t>Darren Smith</t>
  </si>
  <si>
    <t>Jervon Harris</t>
  </si>
  <si>
    <t>Chris Applequist</t>
  </si>
  <si>
    <t>Alan Naul</t>
  </si>
  <si>
    <t>Kevin Eden</t>
  </si>
  <si>
    <t>April Engstrom</t>
  </si>
  <si>
    <t>David Yarden</t>
  </si>
  <si>
    <t>Sheri Wilhelm</t>
  </si>
  <si>
    <t>Casey Bump</t>
  </si>
  <si>
    <t>Mary-Margaret Lemons</t>
  </si>
  <si>
    <t>Monique Chavoya</t>
  </si>
  <si>
    <t>Caryn Winter</t>
  </si>
  <si>
    <t>Jarrod Burgess</t>
  </si>
  <si>
    <t>Betsy Brown</t>
  </si>
  <si>
    <t>Shawn Smith</t>
  </si>
  <si>
    <t>Tamea Dula</t>
  </si>
  <si>
    <t>Jeremy Bartholomew</t>
  </si>
  <si>
    <t>Carrie Ford Compton</t>
  </si>
  <si>
    <t>Sarah Andre</t>
  </si>
  <si>
    <t>Marie Compton</t>
  </si>
  <si>
    <t>Jennifer Bartlett</t>
  </si>
  <si>
    <t>Daniel Werwath</t>
  </si>
  <si>
    <t>Ellen Moskalik</t>
  </si>
  <si>
    <t>Zachary Cavender</t>
  </si>
  <si>
    <t>Larry Blaser</t>
  </si>
  <si>
    <t>Ron Lastimosa</t>
  </si>
  <si>
    <t>Katie Stewart Anchondo</t>
  </si>
  <si>
    <t>Nathan Kelley</t>
  </si>
  <si>
    <t>Andrew Sinnott</t>
  </si>
  <si>
    <t>Mandi Paswaters</t>
  </si>
  <si>
    <t>Julia Spann</t>
  </si>
  <si>
    <t>Sally Gaskin</t>
  </si>
  <si>
    <t>Alma Cobb</t>
  </si>
  <si>
    <t>Dan Wilson</t>
  </si>
  <si>
    <t>Carine Yhap</t>
  </si>
  <si>
    <t>Lucila Diaz</t>
  </si>
  <si>
    <t>Leo Barrera</t>
  </si>
  <si>
    <t>Satish Bhaskar</t>
  </si>
  <si>
    <t>Demetrio Jimenez</t>
  </si>
  <si>
    <t>Ike Monty</t>
  </si>
  <si>
    <t>Russ Michaels</t>
  </si>
  <si>
    <t>Craig Taylor</t>
  </si>
  <si>
    <t>Sallie Burchett</t>
  </si>
  <si>
    <t>Steve Lollis</t>
  </si>
  <si>
    <t>FKA 21003 Supp. Credit</t>
  </si>
  <si>
    <t>FKA 21004 Supp. Credit</t>
  </si>
  <si>
    <t>FKA 21024 Supp. Credit</t>
  </si>
  <si>
    <t>FKA 21027 Supp. Credit</t>
  </si>
  <si>
    <t>FKA 21032 Supp. Credit</t>
  </si>
  <si>
    <t>FKA 21033 Supp. Credit</t>
  </si>
  <si>
    <t>FKA 21035 Supp. Credit</t>
  </si>
  <si>
    <t>FKA 21039 Supp. Credit</t>
  </si>
  <si>
    <t>FKA 21048 Supp. Credit</t>
  </si>
  <si>
    <t>FKA 21051 Supp. Credit</t>
  </si>
  <si>
    <t>FKA 21052 Supp. Credit</t>
  </si>
  <si>
    <t>FKA 21053 Supp. Credit</t>
  </si>
  <si>
    <t>FKA 21054 Supp. Credit</t>
  </si>
  <si>
    <t>FKA 21061 Supp. Credit</t>
  </si>
  <si>
    <t>FKA 21070 Supp. Credit</t>
  </si>
  <si>
    <t>FKA 21075 Supp. Credit</t>
  </si>
  <si>
    <t>FKA 21078 Supp. Credit</t>
  </si>
  <si>
    <t>FKA 21081 Supp. Credit</t>
  </si>
  <si>
    <t>FKA 21093 Supp. Credit</t>
  </si>
  <si>
    <t>FKA 21099 Supp. Credit</t>
  </si>
  <si>
    <t>FKA 21100 Supp. Credit</t>
  </si>
  <si>
    <t>FKA 21101 Supp. Credit</t>
  </si>
  <si>
    <t>FKA 21104 Supp. Credit</t>
  </si>
  <si>
    <t>FKA 21113 Supp. Credit</t>
  </si>
  <si>
    <t>FKA 21114 Supp. Credit</t>
  </si>
  <si>
    <t>FKA 21116 Supp. Credit</t>
  </si>
  <si>
    <t>FKA 21117 Supp. Credit</t>
  </si>
  <si>
    <t>FKA 21118 Supp. Credit</t>
  </si>
  <si>
    <t>FKA 21119 Supp. Credit</t>
  </si>
  <si>
    <t>FKA 21121 Supp. Credit</t>
  </si>
  <si>
    <t>FKA 21130 Supp. Credit</t>
  </si>
  <si>
    <t>FKA 21131 Supp. Credit</t>
  </si>
  <si>
    <t>FKA 21132 Supp. Credit</t>
  </si>
  <si>
    <t>FKA 21136 Supp. Credit</t>
  </si>
  <si>
    <t>FKA 21145 Supp. Credit</t>
  </si>
  <si>
    <t>FKA 21158 Supp. Credit</t>
  </si>
  <si>
    <t>FKA 21175 Supp. Credit</t>
  </si>
  <si>
    <t>FKA 21176 Supp. Credit</t>
  </si>
  <si>
    <t>FKA 21177 Supp. Credit</t>
  </si>
  <si>
    <t>FKA 21181 Supp. Credit</t>
  </si>
  <si>
    <t>FKA 21185 Supp. Credit</t>
  </si>
  <si>
    <t>FKA 21186 Supp. Credit</t>
  </si>
  <si>
    <t>FKA 21208 Supp. Credit</t>
  </si>
  <si>
    <t>FKA 21219 Supp. Credit</t>
  </si>
  <si>
    <t>FKA 21220 Supp. Credit</t>
  </si>
  <si>
    <t>FKA 21221 Supp. Credit</t>
  </si>
  <si>
    <t>FKA 21228 Supp. Credit</t>
  </si>
  <si>
    <t>FKA 21235 Supp. Credit</t>
  </si>
  <si>
    <t>FKA 21264 Supp. Credit</t>
  </si>
  <si>
    <t>FKA 21274 Supp. Credit</t>
  </si>
  <si>
    <t>FKA 21283 Supp. Credit</t>
  </si>
  <si>
    <t>FKA 21289 Supp. Credit</t>
  </si>
  <si>
    <t>FKA 21290 Supp. Credit</t>
  </si>
  <si>
    <t>FKA 21292 Supp. Credit</t>
  </si>
  <si>
    <t>FKA 21312 Supp. Credit</t>
  </si>
  <si>
    <t>FKA 21317 Supp. Credit</t>
  </si>
  <si>
    <t>FKA 21318 Supp. Credit</t>
  </si>
  <si>
    <t>Justin Gregory</t>
  </si>
  <si>
    <t xml:space="preserve">Megan Lasch </t>
  </si>
  <si>
    <t>Lisa Stephens</t>
  </si>
  <si>
    <t>Matt Gillam</t>
  </si>
  <si>
    <t>Josefina Garcia</t>
  </si>
  <si>
    <t>Tom Deloye</t>
  </si>
  <si>
    <t>Donna W. Rickenbacker</t>
  </si>
  <si>
    <t>Cece Cox</t>
  </si>
  <si>
    <t>Elon Metoyer</t>
  </si>
  <si>
    <t>Justin M. Zimmerman</t>
  </si>
  <si>
    <t>Bradford McMurray</t>
  </si>
  <si>
    <t>FKA 21187 Supp. Credit</t>
  </si>
  <si>
    <t>Ryan Combs</t>
  </si>
  <si>
    <t>Vaughn C. Zimmerman</t>
  </si>
  <si>
    <t>Christopher A. Akbari</t>
  </si>
  <si>
    <t>R. L. "Bobby" Bowling IV</t>
  </si>
  <si>
    <t>Timothy Alcott</t>
  </si>
  <si>
    <t>Les Kilday</t>
  </si>
  <si>
    <t xml:space="preserve">Michael Fogel </t>
  </si>
  <si>
    <t>David Fournier</t>
  </si>
  <si>
    <t>Enrique Flores, IV</t>
  </si>
  <si>
    <t>FKA 21166 Supp. Credit</t>
  </si>
  <si>
    <t>2020 Census Tract(s)</t>
  </si>
  <si>
    <t>2010 Census Tract(s)</t>
  </si>
  <si>
    <t>Westheimer Garden Villas</t>
  </si>
  <si>
    <t>5811 Winsome Lane</t>
  </si>
  <si>
    <t>FKA 21006 Supp. Credit</t>
  </si>
  <si>
    <t>Town Oaks Apartments</t>
  </si>
  <si>
    <t>120 Waters Street</t>
  </si>
  <si>
    <t>FKA 21164 Supp. Credit</t>
  </si>
  <si>
    <t>48037011600, 48067950100</t>
  </si>
  <si>
    <t>48459950500, 48001950902</t>
  </si>
  <si>
    <t>SH</t>
  </si>
  <si>
    <t>The Rushmore</t>
  </si>
  <si>
    <t>800 Highway 6 South</t>
  </si>
  <si>
    <t>FKA 21245 Supp. Credit</t>
  </si>
  <si>
    <r>
      <t>Application Submission Log</t>
    </r>
    <r>
      <rPr>
        <sz val="16"/>
        <color rgb="FF000000"/>
        <rFont val="Cambria"/>
        <family val="1"/>
      </rPr>
      <t xml:space="preserve"> </t>
    </r>
  </si>
  <si>
    <t>West Family Apartments</t>
  </si>
  <si>
    <t>Maple Park Manor</t>
  </si>
  <si>
    <t>Lot 1 of Section 3-B Block 1 of Maple Park Plat</t>
  </si>
  <si>
    <t>Lockhart</t>
  </si>
  <si>
    <t>The Landing at San Felipe</t>
  </si>
  <si>
    <t>SEQ of Mile 17 N and N mile 4 W</t>
  </si>
  <si>
    <t>Edcouch</t>
  </si>
  <si>
    <t>Judith Flores</t>
  </si>
  <si>
    <t>Applications:</t>
  </si>
  <si>
    <t>Eden Heights</t>
  </si>
  <si>
    <t>627 Lakeview Blvd</t>
  </si>
  <si>
    <t>1000 N. 13th St.</t>
  </si>
  <si>
    <t>400 Oak Hill Pl &amp; 806 E Houston St</t>
  </si>
  <si>
    <t>De Kalb &amp; Queen City</t>
  </si>
  <si>
    <t>75559 &amp; 75572</t>
  </si>
  <si>
    <t>Bowie &amp; Cass</t>
  </si>
  <si>
    <t>Piney Woods Estates I-IV</t>
  </si>
  <si>
    <t>1136 N Newsom &amp; 202 Richards St &amp; 
407 McKinney St &amp; 1008 Plum St</t>
  </si>
  <si>
    <t>Mineola &amp; Quitman &amp;
 Winnsboro &amp; Winnsboro</t>
  </si>
  <si>
    <t>75772 75783
 75494 (2)</t>
  </si>
  <si>
    <t>Wood (3) &amp;  Franklin</t>
  </si>
  <si>
    <t>Kimberly Black King</t>
  </si>
  <si>
    <t>625 E. Tokio Road</t>
  </si>
  <si>
    <t>1601 &amp; 1615 Buena Vista Street</t>
  </si>
  <si>
    <t>Valentin DeLeon</t>
  </si>
  <si>
    <t>615 Robinson St &amp; 712 Gardner Dr</t>
  </si>
  <si>
    <t>Big Sandy &amp; Palestine</t>
  </si>
  <si>
    <t>75755 &amp; 75803</t>
  </si>
  <si>
    <t>Upshur &amp; Anderson</t>
  </si>
  <si>
    <t>1501 N. Marshall Road</t>
  </si>
  <si>
    <t>Bobby Griffith</t>
  </si>
  <si>
    <t>906 E 8th Street</t>
  </si>
  <si>
    <t>1809 J J Flewellen Road</t>
  </si>
  <si>
    <t>Micah Strange</t>
  </si>
  <si>
    <t>New Construction</t>
  </si>
  <si>
    <t xml:space="preserve">Daniel Sailler III </t>
  </si>
  <si>
    <t>CJ Lintner</t>
  </si>
  <si>
    <t>Chaz Garrett</t>
  </si>
  <si>
    <t>Santa Fe Place (f/k/a Justice Place)</t>
  </si>
  <si>
    <t>SEQ of 43rd St. and Justice Ave.</t>
  </si>
  <si>
    <t>Kent R. Hance</t>
  </si>
  <si>
    <t>~2508 Stephen F Austin Drive</t>
  </si>
  <si>
    <t>Abbington Gordon Lake</t>
  </si>
  <si>
    <t>Cody J. Hunt</t>
  </si>
  <si>
    <t>305 E Round Grove Rd</t>
  </si>
  <si>
    <t>7500 Crowley Rd.</t>
  </si>
  <si>
    <t>Devin D. Rhodes</t>
  </si>
  <si>
    <t>approx 1915 W Arkansas Ln</t>
  </si>
  <si>
    <t>Deepak P. Sulakhe</t>
  </si>
  <si>
    <t>899 Stemmons Fwy</t>
  </si>
  <si>
    <t>Jessica Krochtengel</t>
  </si>
  <si>
    <t>NEQ of E Arkansas Ln and Sherry</t>
  </si>
  <si>
    <t>4400, 4408, 4416, and 4424 Ramey Ave.</t>
  </si>
  <si>
    <t xml:space="preserve">CJ Lintner </t>
  </si>
  <si>
    <t>Mt Pleasant Crossing</t>
  </si>
  <si>
    <t>SEC N University and NE Stallings Dr</t>
  </si>
  <si>
    <t>NWQ of Park Row &amp; Greenhouse Rd</t>
  </si>
  <si>
    <t>Houston ETJ</t>
  </si>
  <si>
    <t>West side of Kingwood Place, Dr. south of Kingwood Medical Drive</t>
  </si>
  <si>
    <t>David Mark Koogler</t>
  </si>
  <si>
    <t>Taylor Pate</t>
  </si>
  <si>
    <t>4500 &amp; 4428 N Main Street</t>
  </si>
  <si>
    <t>Jason Holoubek</t>
  </si>
  <si>
    <t>Anton Edwards</t>
  </si>
  <si>
    <t>7634 Harrisburg Blvd</t>
  </si>
  <si>
    <t>Jela Henderson</t>
  </si>
  <si>
    <t>~7501 Harrisburg Blvd</t>
  </si>
  <si>
    <t>JoEllen Smith</t>
  </si>
  <si>
    <t>740 HWY 84</t>
  </si>
  <si>
    <t>Emanuel H. Glockzin, Jr.</t>
  </si>
  <si>
    <t>Abbington Waters Dairy</t>
  </si>
  <si>
    <t>JOT Couch</t>
  </si>
  <si>
    <t>Anne Tyler</t>
  </si>
  <si>
    <t>Rick J. Deyoe</t>
  </si>
  <si>
    <t>901 John Stockbauer</t>
  </si>
  <si>
    <t>6502 Holly Road</t>
  </si>
  <si>
    <t>Jacob Mooney</t>
  </si>
  <si>
    <t>Rebecca Broadbent</t>
  </si>
  <si>
    <t>4160 Old Port Isabel Road</t>
  </si>
  <si>
    <t>David Kowalski</t>
  </si>
  <si>
    <t>NWC of Ruben M. Torres Blvd. &amp; Laredo Rd.</t>
  </si>
  <si>
    <t>Enrique Flores</t>
  </si>
  <si>
    <t>NEQ of Laredo Rd. &amp; Basque Dr.</t>
  </si>
  <si>
    <t xml:space="preserve">Dan Sailler, Jr. </t>
  </si>
  <si>
    <t>350' n of the NEC of W Ruben M Torres Blvd and Laredo Rd</t>
  </si>
  <si>
    <t>Robert Long</t>
  </si>
  <si>
    <t>Daniel Winters</t>
  </si>
  <si>
    <t>E Side of Kenworthy St, N of Diana Dr</t>
  </si>
  <si>
    <t>R.L. Bowling, IV</t>
  </si>
  <si>
    <t>Total Score</t>
  </si>
  <si>
    <r>
      <rPr>
        <b/>
        <u/>
        <sz val="10"/>
        <color indexed="8"/>
        <rFont val="Cambria"/>
        <family val="1"/>
      </rPr>
      <t>NOTE</t>
    </r>
    <r>
      <rPr>
        <b/>
        <sz val="10"/>
        <color indexed="8"/>
        <rFont val="Cambria"/>
        <family val="1"/>
      </rPr>
      <t>:</t>
    </r>
    <r>
      <rPr>
        <sz val="10"/>
        <color indexed="8"/>
        <rFont val="Cambria"/>
        <family val="1"/>
      </rPr>
      <t xml:space="preserve"> 
The following scoring categories are NOT included in the "Self Score Total" column but intent is reflected in the last five columns:
§11.9(d)(1) - Local Government Support
§11.9(d)(4) - Quantifiable Community Participation ("QCP")
§11.9(d)(5) - Community Support from State Representative
§11.9(d)(6) - Input from Community Organizations
§11.9(d)(7) - Community Revitalization Plan ("CRP")
</t>
    </r>
  </si>
  <si>
    <t>Construction Type:   (NC=New Construction, Recon=Reconstruction, AcR=Acquisition/Rehabilitation, Rehab=Rehabilitation Only, AR = Adaptive Reuse)</t>
  </si>
  <si>
    <t>Tie Breaker Rank</t>
  </si>
  <si>
    <t>Saddle Creek Village</t>
  </si>
  <si>
    <t>Approx 16000 Kuykendahl Road</t>
  </si>
  <si>
    <t>Robin Smith</t>
  </si>
  <si>
    <t>Greg Whiteley</t>
  </si>
  <si>
    <t>Notes</t>
  </si>
  <si>
    <t>Settlement Estates</t>
  </si>
  <si>
    <t>149 &amp; 142 Settlement Dr</t>
  </si>
  <si>
    <t>Bastrop</t>
  </si>
  <si>
    <t>Rehab</t>
  </si>
  <si>
    <t>Withdrawn</t>
  </si>
  <si>
    <t>Elderly Max</t>
  </si>
  <si>
    <t>The Application Log is organized by region and subregion, except for the At-Risk and USDA Set-Asides. Applicants selecting the At-Risk/USDA Set-Asides are listed first and are organized by score rather than by region. Where scores indicate a tie between more than one application in a subregion or set-aside, the Tie Breaker Rank column represents how the applications would be ranked after applying the tie breaker factors in the Qualified Allocation Plan (QAP). The following data were compiled using information submitted by each applicant and have not been reviewed by staff, with the exception of the Local Government Support, Community Support from State Representative, and Concerted Revitalization Plan categories in the QAP. This log is presented for informational use only, is subject to change, and does not represent a conclusion or judgment by TDHCA, its staff or Board. Those reviewing the log are advised to use caution in reaching any definitive conclusions based on this information alone. Applicants are encouraged to review 10 TAC §11.1(b) concerning Due Diligence and Applicant Responsibility. Please note the amount of available credits reflected in this log will be reduced based on awards of Supplemental Credits. Applicants that identify an error in the log should contact Colin Nickells at colin.nickells@tdhca.state.tx.us as soon as possible.</t>
  </si>
  <si>
    <t>Limited Scoring Notice Sent 3/21</t>
  </si>
  <si>
    <t>Limited Scoring Notice Sent 3/14</t>
  </si>
  <si>
    <t>Version Date:  April 14,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</si>
</sst>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5" formatCode="&quot;$&quot;#,##0_);\(&quot;$&quot;#,##0\)"/>
    <numFmt numFmtId="44" formatCode="_(&quot;$&quot;* #,##0.00_);_(&quot;$&quot;* \(#,##0.00\);_(&quot;$&quot;* &quot;-&quot;??_);_(@_)"/>
    <numFmt numFmtId="43" formatCode="_(* #,##0.00_);_(* \(#,##0.00\);_(* &quot;-&quot;??_);_(@_)"/>
    <numFmt numFmtId="164" formatCode="_(* #,##0_);_(* \(#,##0\);_(* &quot;-&quot;??_);_(@_)"/>
    <numFmt numFmtId="165" formatCode="&quot;$&quot;#,##0"/>
    <numFmt numFmtId="166" formatCode="0.0"/>
  </numFmts>
  <fonts count="18" x14ac:knownFonts="1">
    <font>
      <sz val="11"/>
      <color rgb="FF000000"/>
      <name val="Calibri"/>
    </font>
    <font>
      <sz val="11"/>
      <color rgb="FF000000"/>
      <name val="Calibri"/>
      <family val="2"/>
    </font>
    <font>
      <sz val="10"/>
      <color indexed="8"/>
      <name val="Arial"/>
      <family val="2"/>
    </font>
    <font>
      <b/>
      <sz val="10"/>
      <color indexed="8"/>
      <name val="Calibri"/>
      <family val="2"/>
      <scheme val="minor"/>
    </font>
    <font>
      <sz val="10"/>
      <color theme="1"/>
      <name val="Calibri"/>
      <family val="2"/>
      <scheme val="minor"/>
    </font>
    <font>
      <b/>
      <sz val="16"/>
      <color rgb="FF000000"/>
      <name val="Cambria"/>
      <family val="1"/>
    </font>
    <font>
      <sz val="10"/>
      <color indexed="8"/>
      <name val="Cambria"/>
      <family val="1"/>
    </font>
    <font>
      <sz val="16"/>
      <color rgb="FF000000"/>
      <name val="Cambria"/>
      <family val="1"/>
    </font>
    <font>
      <sz val="10"/>
      <color rgb="FF000000"/>
      <name val="Calibri"/>
      <family val="2"/>
    </font>
    <font>
      <b/>
      <sz val="10"/>
      <color rgb="FF000000"/>
      <name val="Cambria"/>
      <family val="1"/>
    </font>
    <font>
      <b/>
      <u/>
      <sz val="10"/>
      <color indexed="8"/>
      <name val="Cambria"/>
      <family val="1"/>
    </font>
    <font>
      <b/>
      <sz val="10"/>
      <color indexed="8"/>
      <name val="Cambria"/>
      <family val="1"/>
    </font>
    <font>
      <sz val="10"/>
      <color indexed="8"/>
      <name val="Calibri"/>
      <family val="2"/>
      <scheme val="minor"/>
    </font>
    <font>
      <sz val="10"/>
      <color rgb="FF000000"/>
      <name val="Calibri"/>
      <family val="2"/>
      <scheme val="minor"/>
    </font>
    <font>
      <b/>
      <sz val="10"/>
      <color rgb="FF000000"/>
      <name val="Calibri"/>
      <family val="2"/>
      <scheme val="minor"/>
    </font>
    <font>
      <b/>
      <sz val="10"/>
      <color rgb="FF000000"/>
      <name val="Calibri"/>
      <family val="2"/>
    </font>
    <font>
      <b/>
      <sz val="10"/>
      <color theme="1"/>
      <name val="Calibri"/>
      <family val="2"/>
      <scheme val="minor"/>
    </font>
    <font>
      <b/>
      <sz val="10"/>
      <color rgb="FF000000"/>
      <name val="Garamond"/>
      <family val="1"/>
    </font>
  </fonts>
  <fills count="6">
    <fill>
      <patternFill patternType="none"/>
    </fill>
    <fill>
      <patternFill patternType="gray125"/>
    </fill>
    <fill>
      <patternFill patternType="solid">
        <fgColor theme="0" tint="-0.14999847407452621"/>
        <bgColor indexed="0"/>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top/>
      <bottom style="thin">
        <color indexed="64"/>
      </bottom>
      <diagonal/>
    </border>
    <border>
      <left style="thin">
        <color indexed="8"/>
      </left>
      <right style="thin">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0" fontId="2" fillId="0" borderId="0"/>
    <xf numFmtId="43" fontId="1" fillId="0" borderId="0" applyFont="0" applyFill="0" applyBorder="0" applyAlignment="0" applyProtection="0"/>
  </cellStyleXfs>
  <cellXfs count="102">
    <xf numFmtId="0" fontId="0" fillId="0" borderId="0" xfId="0"/>
    <xf numFmtId="0" fontId="3" fillId="2" borderId="1" xfId="2" applyFont="1" applyFill="1" applyBorder="1" applyAlignment="1">
      <alignment horizontal="center" textRotation="90" wrapText="1"/>
    </xf>
    <xf numFmtId="0" fontId="3" fillId="2" borderId="2" xfId="2" applyFont="1" applyFill="1" applyBorder="1" applyAlignment="1">
      <alignment horizontal="center" wrapText="1"/>
    </xf>
    <xf numFmtId="0" fontId="3" fillId="2" borderId="3" xfId="2" applyFont="1" applyFill="1" applyBorder="1" applyAlignment="1">
      <alignment horizontal="center" wrapText="1"/>
    </xf>
    <xf numFmtId="0" fontId="3" fillId="2" borderId="3" xfId="2" applyFont="1" applyFill="1" applyBorder="1" applyAlignment="1">
      <alignment horizontal="center" textRotation="90" wrapText="1"/>
    </xf>
    <xf numFmtId="2" fontId="3" fillId="2" borderId="1" xfId="2" applyNumberFormat="1" applyFont="1" applyFill="1" applyBorder="1" applyAlignment="1">
      <alignment horizontal="center" wrapText="1"/>
    </xf>
    <xf numFmtId="0" fontId="4" fillId="0" borderId="0" xfId="0" applyFont="1" applyAlignment="1">
      <alignment wrapText="1"/>
    </xf>
    <xf numFmtId="0" fontId="5" fillId="0" borderId="0" xfId="0" applyFont="1" applyAlignment="1">
      <alignment horizontal="left"/>
    </xf>
    <xf numFmtId="0" fontId="5" fillId="0" borderId="0" xfId="0" applyFont="1"/>
    <xf numFmtId="0" fontId="8" fillId="0" borderId="0" xfId="0" applyFont="1"/>
    <xf numFmtId="0" fontId="8" fillId="0" borderId="0" xfId="0" applyFont="1" applyAlignment="1"/>
    <xf numFmtId="0" fontId="9" fillId="0" borderId="0" xfId="0" applyFont="1"/>
    <xf numFmtId="0" fontId="3" fillId="0" borderId="0" xfId="2" applyFont="1" applyFill="1" applyBorder="1" applyAlignment="1">
      <alignment horizontal="center" textRotation="90" wrapText="1"/>
    </xf>
    <xf numFmtId="0" fontId="3" fillId="0" borderId="0" xfId="2" applyFont="1" applyFill="1" applyBorder="1" applyAlignment="1">
      <alignment horizontal="center" wrapText="1"/>
    </xf>
    <xf numFmtId="0" fontId="3" fillId="0" borderId="0" xfId="2" applyFont="1" applyFill="1" applyBorder="1" applyAlignment="1">
      <alignment horizontal="left" wrapText="1"/>
    </xf>
    <xf numFmtId="0" fontId="8" fillId="0" borderId="0" xfId="0" applyFont="1" applyFill="1"/>
    <xf numFmtId="0" fontId="4" fillId="0" borderId="0" xfId="0" applyFont="1" applyFill="1" applyAlignment="1">
      <alignment wrapText="1"/>
    </xf>
    <xf numFmtId="0" fontId="3" fillId="0" borderId="0" xfId="2" applyFont="1" applyFill="1" applyBorder="1" applyAlignment="1">
      <alignment horizontal="left"/>
    </xf>
    <xf numFmtId="5" fontId="3" fillId="0" borderId="0" xfId="1" applyNumberFormat="1" applyFont="1" applyFill="1" applyBorder="1" applyAlignment="1">
      <alignment horizontal="left" vertical="top" wrapText="1"/>
    </xf>
    <xf numFmtId="0" fontId="8" fillId="0" borderId="0" xfId="0" applyFont="1" applyAlignment="1">
      <alignment horizontal="center"/>
    </xf>
    <xf numFmtId="0" fontId="4" fillId="0" borderId="0" xfId="0" applyFont="1" applyFill="1" applyBorder="1" applyAlignment="1">
      <alignment horizontal="justify" vertical="center" wrapText="1"/>
    </xf>
    <xf numFmtId="0" fontId="6" fillId="0" borderId="0" xfId="0" applyFont="1" applyFill="1" applyBorder="1" applyAlignment="1">
      <alignment horizontal="left" vertical="center" wrapText="1"/>
    </xf>
    <xf numFmtId="0" fontId="15" fillId="0" borderId="5" xfId="0" applyFont="1" applyFill="1" applyBorder="1" applyAlignment="1"/>
    <xf numFmtId="0" fontId="8" fillId="0" borderId="0" xfId="0" applyFont="1" applyFill="1" applyAlignment="1"/>
    <xf numFmtId="0" fontId="3" fillId="0" borderId="0" xfId="2" applyFont="1" applyFill="1" applyBorder="1" applyAlignment="1">
      <alignment horizontal="center"/>
    </xf>
    <xf numFmtId="5" fontId="3" fillId="0" borderId="0" xfId="1" applyNumberFormat="1" applyFont="1" applyFill="1" applyBorder="1" applyAlignment="1">
      <alignment horizontal="left" vertical="top"/>
    </xf>
    <xf numFmtId="5" fontId="3" fillId="0" borderId="0" xfId="1" applyNumberFormat="1" applyFont="1" applyFill="1" applyBorder="1" applyAlignment="1">
      <alignment horizontal="left"/>
    </xf>
    <xf numFmtId="164" fontId="8" fillId="0" borderId="0" xfId="3" applyNumberFormat="1" applyFont="1" applyAlignment="1"/>
    <xf numFmtId="164" fontId="0" fillId="0" borderId="0" xfId="3" applyNumberFormat="1" applyFont="1"/>
    <xf numFmtId="164" fontId="3" fillId="2" borderId="3" xfId="3" applyNumberFormat="1" applyFont="1" applyFill="1" applyBorder="1" applyAlignment="1">
      <alignment horizontal="center" wrapText="1"/>
    </xf>
    <xf numFmtId="164" fontId="3" fillId="0" borderId="0" xfId="3" applyNumberFormat="1" applyFont="1" applyFill="1" applyBorder="1" applyAlignment="1">
      <alignment horizontal="center" wrapText="1"/>
    </xf>
    <xf numFmtId="164" fontId="8" fillId="0" borderId="0" xfId="3" applyNumberFormat="1" applyFont="1"/>
    <xf numFmtId="0" fontId="8" fillId="0" borderId="0" xfId="0" applyFont="1" applyAlignment="1">
      <alignment horizontal="left"/>
    </xf>
    <xf numFmtId="164" fontId="8" fillId="0" borderId="0" xfId="3" applyNumberFormat="1" applyFont="1" applyFill="1"/>
    <xf numFmtId="0" fontId="6" fillId="0" borderId="0" xfId="0" applyFont="1" applyFill="1" applyBorder="1" applyAlignment="1">
      <alignment horizontal="left" vertical="center"/>
    </xf>
    <xf numFmtId="0" fontId="3" fillId="2" borderId="4" xfId="2" applyNumberFormat="1" applyFont="1" applyFill="1" applyBorder="1" applyAlignment="1">
      <alignment horizontal="center" textRotation="90"/>
    </xf>
    <xf numFmtId="0" fontId="15" fillId="0" borderId="0" xfId="0" applyFont="1" applyFill="1" applyBorder="1" applyAlignment="1"/>
    <xf numFmtId="0" fontId="6" fillId="0" borderId="0" xfId="0" applyFont="1" applyFill="1" applyBorder="1" applyAlignment="1">
      <alignment wrapText="1"/>
    </xf>
    <xf numFmtId="0" fontId="8" fillId="0" borderId="0" xfId="0" applyFont="1" applyAlignment="1">
      <alignment horizontal="right"/>
    </xf>
    <xf numFmtId="0" fontId="4" fillId="0" borderId="0" xfId="0" applyFont="1" applyFill="1" applyAlignment="1">
      <alignment horizontal="left"/>
    </xf>
    <xf numFmtId="0" fontId="4" fillId="0" borderId="0" xfId="0" applyFont="1" applyFill="1"/>
    <xf numFmtId="0" fontId="4" fillId="0" borderId="0" xfId="0" applyFont="1" applyFill="1" applyAlignment="1">
      <alignment horizontal="center"/>
    </xf>
    <xf numFmtId="164" fontId="4" fillId="0" borderId="0" xfId="3" applyNumberFormat="1" applyFont="1" applyFill="1"/>
    <xf numFmtId="0" fontId="4" fillId="0" borderId="0" xfId="0" applyNumberFormat="1" applyFont="1" applyFill="1" applyAlignment="1">
      <alignment horizontal="right"/>
    </xf>
    <xf numFmtId="164" fontId="8" fillId="0" borderId="0" xfId="3" quotePrefix="1" applyNumberFormat="1" applyFont="1"/>
    <xf numFmtId="164" fontId="4" fillId="0" borderId="0" xfId="0" applyNumberFormat="1" applyFont="1" applyFill="1"/>
    <xf numFmtId="0" fontId="8" fillId="0" borderId="0" xfId="0" applyFont="1" applyFill="1" applyAlignment="1">
      <alignment horizontal="left"/>
    </xf>
    <xf numFmtId="0" fontId="8" fillId="0" borderId="0" xfId="0" applyFont="1" applyFill="1" applyAlignment="1">
      <alignment horizontal="center"/>
    </xf>
    <xf numFmtId="0" fontId="13" fillId="0" borderId="0" xfId="0" applyFont="1" applyFill="1" applyAlignment="1">
      <alignment horizontal="right"/>
    </xf>
    <xf numFmtId="1" fontId="4" fillId="0" borderId="0" xfId="0" applyNumberFormat="1" applyFont="1" applyFill="1" applyAlignment="1">
      <alignment horizontal="right"/>
    </xf>
    <xf numFmtId="164" fontId="4" fillId="0" borderId="0" xfId="0" applyNumberFormat="1" applyFont="1" applyFill="1" applyAlignment="1">
      <alignment wrapText="1"/>
    </xf>
    <xf numFmtId="0" fontId="4" fillId="0" borderId="0" xfId="0" applyNumberFormat="1" applyFont="1" applyFill="1" applyAlignment="1">
      <alignment horizontal="right" wrapText="1"/>
    </xf>
    <xf numFmtId="0" fontId="8" fillId="0" borderId="0" xfId="0" applyFont="1" applyFill="1" applyAlignment="1">
      <alignment horizontal="right"/>
    </xf>
    <xf numFmtId="3" fontId="4" fillId="0" borderId="0" xfId="0" applyNumberFormat="1" applyFont="1" applyFill="1" applyAlignment="1">
      <alignment horizontal="center" wrapText="1"/>
    </xf>
    <xf numFmtId="165" fontId="8" fillId="0" borderId="0" xfId="1" applyNumberFormat="1" applyFont="1" applyFill="1" applyAlignment="1">
      <alignment horizontal="left"/>
    </xf>
    <xf numFmtId="0" fontId="4" fillId="0" borderId="0" xfId="0" applyFont="1" applyFill="1" applyAlignment="1">
      <alignment horizontal="left" wrapText="1"/>
    </xf>
    <xf numFmtId="0" fontId="3" fillId="2" borderId="6" xfId="2" applyFont="1" applyFill="1" applyBorder="1" applyAlignment="1">
      <alignment horizontal="center" wrapText="1"/>
    </xf>
    <xf numFmtId="0" fontId="4" fillId="0" borderId="0" xfId="0" applyFont="1" applyFill="1" applyAlignment="1"/>
    <xf numFmtId="0" fontId="8" fillId="0" borderId="0" xfId="0" applyFont="1"/>
    <xf numFmtId="0" fontId="0" fillId="0" borderId="0" xfId="0" applyFill="1"/>
    <xf numFmtId="166" fontId="8" fillId="0" borderId="0" xfId="0" applyNumberFormat="1" applyFont="1" applyFill="1"/>
    <xf numFmtId="0" fontId="8" fillId="0" borderId="0" xfId="0" applyFont="1" applyFill="1" applyAlignment="1">
      <alignment vertical="top" wrapText="1"/>
    </xf>
    <xf numFmtId="0" fontId="15" fillId="3" borderId="1" xfId="0" applyFont="1" applyFill="1" applyBorder="1" applyAlignment="1">
      <alignment horizontal="center" textRotation="90" wrapText="1"/>
    </xf>
    <xf numFmtId="0" fontId="3" fillId="0" borderId="0" xfId="2" applyFont="1" applyFill="1" applyBorder="1" applyAlignment="1">
      <alignment wrapText="1"/>
    </xf>
    <xf numFmtId="0" fontId="3" fillId="0" borderId="0" xfId="2" applyFont="1" applyFill="1" applyBorder="1" applyAlignment="1">
      <alignment horizontal="right"/>
    </xf>
    <xf numFmtId="0" fontId="3" fillId="0" borderId="0" xfId="2" applyFont="1" applyFill="1" applyBorder="1" applyAlignment="1">
      <alignment vertical="top" wrapText="1"/>
    </xf>
    <xf numFmtId="0" fontId="3" fillId="0" borderId="0" xfId="2" applyFont="1" applyFill="1" applyBorder="1" applyAlignment="1">
      <alignment horizontal="left" vertical="top"/>
    </xf>
    <xf numFmtId="0" fontId="8" fillId="5" borderId="0" xfId="0" applyFont="1" applyFill="1"/>
    <xf numFmtId="0" fontId="8" fillId="5" borderId="0" xfId="0" applyFont="1" applyFill="1" applyAlignment="1">
      <alignment horizontal="center"/>
    </xf>
    <xf numFmtId="164" fontId="8" fillId="5" borderId="0" xfId="3" applyNumberFormat="1" applyFont="1" applyFill="1" applyAlignment="1">
      <alignment horizontal="left" indent="2"/>
    </xf>
    <xf numFmtId="0" fontId="0" fillId="5" borderId="0" xfId="0" applyFill="1"/>
    <xf numFmtId="0" fontId="12" fillId="0" borderId="0" xfId="2" applyFont="1" applyFill="1" applyBorder="1" applyAlignment="1">
      <alignment vertical="top" wrapText="1"/>
    </xf>
    <xf numFmtId="0" fontId="13" fillId="0" borderId="0" xfId="0" applyFont="1" applyFill="1"/>
    <xf numFmtId="0" fontId="13" fillId="0" borderId="0" xfId="0" applyFont="1" applyFill="1" applyAlignment="1">
      <alignment horizontal="center"/>
    </xf>
    <xf numFmtId="0" fontId="14" fillId="0" borderId="0" xfId="0" applyNumberFormat="1" applyFont="1" applyFill="1"/>
    <xf numFmtId="0" fontId="3" fillId="0" borderId="0" xfId="2" applyFont="1" applyFill="1" applyBorder="1" applyAlignment="1">
      <alignment horizontal="right" vertical="top"/>
    </xf>
    <xf numFmtId="164" fontId="14" fillId="0" borderId="0" xfId="3" applyNumberFormat="1" applyFont="1" applyFill="1"/>
    <xf numFmtId="0" fontId="13" fillId="0" borderId="0" xfId="0" applyFont="1" applyFill="1" applyAlignment="1"/>
    <xf numFmtId="0" fontId="8" fillId="0" borderId="0" xfId="0" applyFont="1" applyFill="1" applyAlignment="1">
      <alignment horizontal="left" vertical="top" wrapText="1"/>
    </xf>
    <xf numFmtId="0" fontId="8" fillId="0" borderId="0" xfId="0" applyFont="1" applyFill="1" applyAlignment="1">
      <alignment vertical="top"/>
    </xf>
    <xf numFmtId="0" fontId="8" fillId="0" borderId="0" xfId="0" applyFont="1" applyFill="1" applyAlignment="1">
      <alignment horizontal="center" vertical="top" wrapText="1"/>
    </xf>
    <xf numFmtId="164" fontId="8" fillId="0" borderId="0" xfId="3" applyNumberFormat="1" applyFont="1" applyFill="1" applyAlignment="1">
      <alignment vertical="top" wrapText="1"/>
    </xf>
    <xf numFmtId="0" fontId="0" fillId="0" borderId="0" xfId="0" applyFill="1" applyAlignment="1">
      <alignment vertical="top"/>
    </xf>
    <xf numFmtId="0" fontId="14" fillId="0" borderId="0" xfId="0" applyFont="1" applyFill="1" applyAlignment="1">
      <alignment horizontal="left"/>
    </xf>
    <xf numFmtId="0" fontId="15" fillId="0" borderId="0" xfId="0" applyFont="1" applyFill="1" applyAlignment="1">
      <alignment horizontal="left"/>
    </xf>
    <xf numFmtId="0" fontId="12" fillId="0" borderId="0" xfId="2" applyFont="1" applyFill="1" applyBorder="1" applyAlignment="1">
      <alignment wrapText="1"/>
    </xf>
    <xf numFmtId="0" fontId="17" fillId="0" borderId="0" xfId="0" applyFont="1" applyFill="1" applyBorder="1"/>
    <xf numFmtId="0" fontId="14" fillId="0" borderId="0" xfId="0" applyNumberFormat="1" applyFont="1" applyFill="1" applyAlignment="1"/>
    <xf numFmtId="164" fontId="14" fillId="0" borderId="0" xfId="3" applyNumberFormat="1" applyFont="1" applyFill="1" applyAlignment="1"/>
    <xf numFmtId="0" fontId="0" fillId="0" borderId="0" xfId="0" applyFill="1" applyAlignment="1"/>
    <xf numFmtId="164" fontId="8" fillId="0" borderId="0" xfId="3" applyNumberFormat="1" applyFont="1" applyFill="1" applyAlignment="1">
      <alignment horizontal="left" indent="2"/>
    </xf>
    <xf numFmtId="0" fontId="15" fillId="0" borderId="0" xfId="0" applyFont="1" applyFill="1"/>
    <xf numFmtId="5" fontId="15" fillId="0" borderId="0" xfId="0" applyNumberFormat="1" applyFont="1" applyFill="1" applyAlignment="1">
      <alignment horizontal="left"/>
    </xf>
    <xf numFmtId="0" fontId="15" fillId="0" borderId="0" xfId="0" applyFont="1" applyFill="1" applyAlignment="1">
      <alignment horizontal="center"/>
    </xf>
    <xf numFmtId="164" fontId="15" fillId="0" borderId="0" xfId="3" applyNumberFormat="1" applyFont="1" applyFill="1" applyAlignment="1">
      <alignment horizontal="right"/>
    </xf>
    <xf numFmtId="5" fontId="8" fillId="0" borderId="0" xfId="0" applyNumberFormat="1" applyFont="1" applyFill="1" applyAlignment="1"/>
    <xf numFmtId="164" fontId="8" fillId="5" borderId="0" xfId="3" applyNumberFormat="1" applyFont="1" applyFill="1"/>
    <xf numFmtId="0" fontId="15" fillId="0" borderId="0" xfId="0" applyFont="1" applyFill="1" applyAlignment="1">
      <alignment horizontal="right"/>
    </xf>
    <xf numFmtId="0" fontId="16" fillId="0" borderId="0" xfId="0" applyFont="1" applyFill="1" applyBorder="1" applyAlignment="1">
      <alignment horizontal="left"/>
    </xf>
    <xf numFmtId="0" fontId="4" fillId="4" borderId="0" xfId="0" applyFont="1" applyFill="1" applyBorder="1" applyAlignment="1">
      <alignment horizontal="left" vertical="center" wrapText="1"/>
    </xf>
    <xf numFmtId="0" fontId="6" fillId="3" borderId="0" xfId="0" applyFont="1" applyFill="1" applyBorder="1" applyAlignment="1">
      <alignment horizontal="left" vertical="center" wrapText="1"/>
    </xf>
    <xf numFmtId="0" fontId="16" fillId="0" borderId="0" xfId="0" applyFont="1" applyFill="1" applyBorder="1" applyAlignment="1">
      <alignment horizontal="center" vertical="center" wrapText="1"/>
    </xf>
  </cellXfs>
  <cellStyles count="4">
    <cellStyle name="Comma" xfId="3" builtinId="3"/>
    <cellStyle name="Currency" xfId="1" builtinId="4"/>
    <cellStyle name="Normal" xfId="0" builtinId="0"/>
    <cellStyle name="Normal_Sheet1" xfId="2"/>
  </cellStyles>
  <dxfs count="2">
    <dxf>
      <font>
        <color rgb="FF9C0006"/>
      </font>
      <fill>
        <patternFill>
          <bgColor rgb="FFFFC7CE"/>
        </patternFill>
      </fill>
    </dxf>
    <dxf>
      <font>
        <color rgb="FF9C0006"/>
      </font>
      <fill>
        <patternFill>
          <bgColor rgb="FFFFC7CE"/>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55245</xdr:colOff>
      <xdr:row>0</xdr:row>
      <xdr:rowOff>22014</xdr:rowOff>
    </xdr:from>
    <xdr:to>
      <xdr:col>1</xdr:col>
      <xdr:colOff>1120140</xdr:colOff>
      <xdr:row>4</xdr:row>
      <xdr:rowOff>21431</xdr:rowOff>
    </xdr:to>
    <xdr:pic>
      <xdr:nvPicPr>
        <xdr:cNvPr id="2" name="Picture 1" descr="TDHCA logo.jpg"/>
        <xdr:cNvPicPr>
          <a:picLocks noChangeAspect="1"/>
        </xdr:cNvPicPr>
      </xdr:nvPicPr>
      <xdr:blipFill>
        <a:blip xmlns:r="http://schemas.openxmlformats.org/officeDocument/2006/relationships" r:embed="rId1" cstate="print"/>
        <a:stretch>
          <a:fillRect/>
        </a:stretch>
      </xdr:blipFill>
      <xdr:spPr>
        <a:xfrm>
          <a:off x="546312" y="22014"/>
          <a:ext cx="1064895" cy="96461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A253"/>
  <sheetViews>
    <sheetView tabSelected="1" view="pageBreakPreview" zoomScale="92" zoomScaleNormal="91" zoomScaleSheetLayoutView="90" workbookViewId="0">
      <selection activeCell="A10" sqref="A10:B10"/>
    </sheetView>
  </sheetViews>
  <sheetFormatPr defaultColWidth="9.140625" defaultRowHeight="12.75" x14ac:dyDescent="0.2"/>
  <cols>
    <col min="1" max="1" width="7.140625" style="32" customWidth="1"/>
    <col min="2" max="2" width="24.85546875" style="9" customWidth="1"/>
    <col min="3" max="3" width="24.42578125" style="9" customWidth="1"/>
    <col min="4" max="4" width="15.28515625" style="9" customWidth="1"/>
    <col min="5" max="5" width="6.7109375" style="9" customWidth="1"/>
    <col min="6" max="6" width="12" style="9" customWidth="1"/>
    <col min="7" max="7" width="4.140625" style="19" customWidth="1"/>
    <col min="8" max="8" width="6" style="9" customWidth="1"/>
    <col min="9" max="11" width="2.7109375" style="19" customWidth="1"/>
    <col min="12" max="12" width="8.7109375" style="9" bestFit="1" customWidth="1"/>
    <col min="13" max="15" width="4.28515625" style="9" customWidth="1"/>
    <col min="16" max="16" width="8" style="9" customWidth="1"/>
    <col min="17" max="17" width="12.42578125" style="31" bestFit="1" customWidth="1"/>
    <col min="18" max="21" width="16.140625" style="9" customWidth="1"/>
    <col min="22" max="22" width="3.85546875" style="9" customWidth="1"/>
    <col min="23" max="23" width="3.42578125" style="58" bestFit="1" customWidth="1"/>
    <col min="24" max="25" width="2.7109375" style="58" customWidth="1"/>
    <col min="26" max="27" width="2.7109375" style="15" customWidth="1"/>
    <col min="28" max="29" width="3.85546875" style="58" customWidth="1"/>
    <col min="30" max="30" width="28.7109375" style="9" customWidth="1"/>
    <col min="31" max="16384" width="9.140625" style="9"/>
  </cols>
  <sheetData>
    <row r="1" spans="1:102" ht="14.45" customHeight="1" x14ac:dyDescent="0.2">
      <c r="Q1" s="27"/>
      <c r="R1" s="10"/>
      <c r="S1" s="10"/>
      <c r="T1" s="10"/>
      <c r="U1" s="10"/>
    </row>
    <row r="2" spans="1:102" ht="20.25" x14ac:dyDescent="0.3">
      <c r="C2" s="8" t="s">
        <v>16</v>
      </c>
      <c r="R2" s="10"/>
      <c r="S2" s="10"/>
      <c r="T2" s="10"/>
      <c r="U2" s="10"/>
    </row>
    <row r="3" spans="1:102" ht="20.25" customHeight="1" x14ac:dyDescent="0.3">
      <c r="C3" s="7" t="s">
        <v>163</v>
      </c>
      <c r="Q3" s="28"/>
      <c r="R3"/>
      <c r="S3"/>
      <c r="T3"/>
      <c r="V3"/>
    </row>
    <row r="4" spans="1:102" ht="20.25" customHeight="1" x14ac:dyDescent="0.3">
      <c r="C4" s="8" t="s">
        <v>626</v>
      </c>
      <c r="Q4" s="33"/>
      <c r="R4" s="37"/>
      <c r="S4" s="37"/>
      <c r="T4" s="37"/>
      <c r="U4" s="37"/>
      <c r="V4"/>
      <c r="W4"/>
      <c r="X4"/>
      <c r="Y4"/>
      <c r="Z4"/>
      <c r="AA4"/>
    </row>
    <row r="5" spans="1:102" ht="5.45" customHeight="1" x14ac:dyDescent="0.25">
      <c r="C5" s="11"/>
      <c r="Q5" s="37"/>
      <c r="R5" s="37"/>
      <c r="S5" s="37"/>
      <c r="T5" s="37"/>
      <c r="U5" s="37"/>
      <c r="V5"/>
      <c r="W5"/>
      <c r="X5"/>
      <c r="Y5"/>
      <c r="Z5"/>
      <c r="AA5"/>
    </row>
    <row r="6" spans="1:102" ht="14.45" customHeight="1" x14ac:dyDescent="0.25">
      <c r="A6" s="99" t="s">
        <v>731</v>
      </c>
      <c r="B6" s="99"/>
      <c r="C6" s="99"/>
      <c r="D6" s="99"/>
      <c r="E6" s="99"/>
      <c r="F6" s="99"/>
      <c r="G6" s="99"/>
      <c r="H6" s="99"/>
      <c r="I6" s="99"/>
      <c r="J6" s="99"/>
      <c r="K6" s="99"/>
      <c r="Q6" s="100" t="s">
        <v>717</v>
      </c>
      <c r="R6" s="100"/>
      <c r="S6" s="100"/>
      <c r="T6" s="100"/>
      <c r="U6" s="100"/>
      <c r="V6"/>
      <c r="W6"/>
      <c r="X6"/>
      <c r="Y6"/>
      <c r="Z6"/>
      <c r="AA6"/>
    </row>
    <row r="7" spans="1:102" ht="15" customHeight="1" x14ac:dyDescent="0.25">
      <c r="A7" s="99"/>
      <c r="B7" s="99"/>
      <c r="C7" s="99"/>
      <c r="D7" s="99"/>
      <c r="E7" s="99"/>
      <c r="F7" s="99"/>
      <c r="G7" s="99"/>
      <c r="H7" s="99"/>
      <c r="I7" s="99"/>
      <c r="J7" s="99"/>
      <c r="K7" s="99"/>
      <c r="Q7" s="100"/>
      <c r="R7" s="100"/>
      <c r="S7" s="100"/>
      <c r="T7" s="100"/>
      <c r="U7" s="100"/>
      <c r="V7"/>
      <c r="W7"/>
      <c r="X7"/>
      <c r="Y7"/>
      <c r="Z7"/>
      <c r="AA7"/>
    </row>
    <row r="8" spans="1:102" ht="15" customHeight="1" x14ac:dyDescent="0.25">
      <c r="A8" s="99"/>
      <c r="B8" s="99"/>
      <c r="C8" s="99"/>
      <c r="D8" s="99"/>
      <c r="E8" s="99"/>
      <c r="F8" s="99"/>
      <c r="G8" s="99"/>
      <c r="H8" s="99"/>
      <c r="I8" s="99"/>
      <c r="J8" s="99"/>
      <c r="K8" s="99"/>
      <c r="Q8" s="100"/>
      <c r="R8" s="100"/>
      <c r="S8" s="100"/>
      <c r="T8" s="100"/>
      <c r="U8" s="100"/>
      <c r="V8"/>
      <c r="W8"/>
      <c r="X8"/>
      <c r="Y8"/>
      <c r="Z8"/>
      <c r="AA8"/>
    </row>
    <row r="9" spans="1:102" ht="103.5" customHeight="1" x14ac:dyDescent="0.25">
      <c r="A9" s="99"/>
      <c r="B9" s="99"/>
      <c r="C9" s="99"/>
      <c r="D9" s="99"/>
      <c r="E9" s="99"/>
      <c r="F9" s="99"/>
      <c r="G9" s="99"/>
      <c r="H9" s="99"/>
      <c r="I9" s="99"/>
      <c r="J9" s="99"/>
      <c r="K9" s="99"/>
      <c r="Q9" s="100"/>
      <c r="R9" s="100"/>
      <c r="S9" s="100"/>
      <c r="T9" s="100"/>
      <c r="U9" s="100"/>
      <c r="V9"/>
      <c r="W9"/>
      <c r="X9"/>
      <c r="Y9"/>
      <c r="Z9"/>
      <c r="AA9"/>
    </row>
    <row r="10" spans="1:102" s="15" customFormat="1" ht="21" customHeight="1" x14ac:dyDescent="0.2">
      <c r="A10" s="98" t="s">
        <v>734</v>
      </c>
      <c r="B10" s="98"/>
      <c r="C10" s="20"/>
      <c r="D10" s="101" t="s">
        <v>718</v>
      </c>
      <c r="E10" s="101"/>
      <c r="F10" s="101"/>
      <c r="G10" s="101"/>
      <c r="H10" s="101"/>
      <c r="I10" s="101"/>
      <c r="J10" s="101"/>
      <c r="K10" s="101"/>
      <c r="L10" s="101"/>
      <c r="M10" s="101"/>
      <c r="N10" s="101"/>
      <c r="O10" s="101"/>
      <c r="P10" s="101"/>
      <c r="Q10" s="101"/>
      <c r="R10" s="101"/>
      <c r="S10" s="101"/>
      <c r="T10" s="101"/>
      <c r="U10" s="21"/>
      <c r="V10" s="34"/>
      <c r="Y10" s="22"/>
      <c r="Z10" s="22"/>
      <c r="AA10" s="22"/>
      <c r="AB10" s="36"/>
      <c r="AC10" s="36"/>
    </row>
    <row r="11" spans="1:102" s="6" customFormat="1" ht="102" customHeight="1" x14ac:dyDescent="0.2">
      <c r="A11" s="1" t="s">
        <v>0</v>
      </c>
      <c r="B11" s="2" t="s">
        <v>2</v>
      </c>
      <c r="C11" s="3" t="s">
        <v>10</v>
      </c>
      <c r="D11" s="3" t="s">
        <v>1</v>
      </c>
      <c r="E11" s="4" t="s">
        <v>11</v>
      </c>
      <c r="F11" s="3" t="s">
        <v>3</v>
      </c>
      <c r="G11" s="4" t="s">
        <v>4</v>
      </c>
      <c r="H11" s="4" t="s">
        <v>12</v>
      </c>
      <c r="I11" s="4" t="s">
        <v>9</v>
      </c>
      <c r="J11" s="4" t="s">
        <v>8</v>
      </c>
      <c r="K11" s="4" t="s">
        <v>7</v>
      </c>
      <c r="L11" s="4" t="s">
        <v>20</v>
      </c>
      <c r="M11" s="4" t="s">
        <v>13</v>
      </c>
      <c r="N11" s="4" t="s">
        <v>14</v>
      </c>
      <c r="O11" s="4" t="s">
        <v>5</v>
      </c>
      <c r="P11" s="4" t="s">
        <v>54</v>
      </c>
      <c r="Q11" s="29" t="s">
        <v>6</v>
      </c>
      <c r="R11" s="3" t="s">
        <v>82</v>
      </c>
      <c r="S11" s="3" t="s">
        <v>83</v>
      </c>
      <c r="T11" s="56" t="s">
        <v>613</v>
      </c>
      <c r="U11" s="5" t="s">
        <v>612</v>
      </c>
      <c r="V11" s="35" t="s">
        <v>15</v>
      </c>
      <c r="W11" s="62" t="s">
        <v>23</v>
      </c>
      <c r="X11" s="62" t="s">
        <v>24</v>
      </c>
      <c r="Y11" s="62" t="s">
        <v>25</v>
      </c>
      <c r="Z11" s="62" t="s">
        <v>26</v>
      </c>
      <c r="AA11" s="62" t="s">
        <v>27</v>
      </c>
      <c r="AB11" s="62" t="s">
        <v>716</v>
      </c>
      <c r="AC11" s="62" t="s">
        <v>719</v>
      </c>
      <c r="AD11" s="5" t="s">
        <v>724</v>
      </c>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9"/>
      <c r="CO11" s="9"/>
      <c r="CP11" s="9"/>
      <c r="CQ11" s="9"/>
      <c r="CR11" s="9"/>
      <c r="CS11" s="9"/>
      <c r="CT11" s="9"/>
      <c r="CU11" s="9"/>
      <c r="CV11" s="9"/>
      <c r="CW11" s="9"/>
      <c r="CX11" s="9"/>
    </row>
    <row r="12" spans="1:102" customFormat="1" ht="15" customHeight="1" x14ac:dyDescent="0.25">
      <c r="A12" s="17" t="s">
        <v>17</v>
      </c>
      <c r="B12" s="13"/>
      <c r="C12" s="24"/>
      <c r="D12" s="13"/>
      <c r="E12" s="13"/>
      <c r="F12" s="14"/>
      <c r="G12" s="12"/>
      <c r="H12" s="12"/>
      <c r="I12" s="12"/>
      <c r="J12" s="12"/>
      <c r="K12" s="12"/>
      <c r="L12" s="12"/>
      <c r="M12" s="12"/>
      <c r="N12" s="12"/>
      <c r="O12" s="12"/>
      <c r="P12" s="12"/>
      <c r="Q12" s="30"/>
      <c r="R12" s="13"/>
      <c r="S12" s="13"/>
      <c r="T12" s="13"/>
      <c r="U12" s="13"/>
      <c r="V12" s="13"/>
      <c r="W12" s="15"/>
      <c r="X12" s="15"/>
      <c r="Y12" s="15"/>
      <c r="Z12" s="15"/>
      <c r="AA12" s="15"/>
      <c r="AB12" s="58"/>
      <c r="AC12" s="58"/>
    </row>
    <row r="13" spans="1:102" customFormat="1" ht="15" customHeight="1" x14ac:dyDescent="0.25">
      <c r="A13" s="58">
        <v>23138</v>
      </c>
      <c r="B13" s="58" t="s">
        <v>167</v>
      </c>
      <c r="C13" s="58" t="s">
        <v>650</v>
      </c>
      <c r="D13" s="58" t="s">
        <v>69</v>
      </c>
      <c r="E13" s="58">
        <v>78207</v>
      </c>
      <c r="F13" s="58" t="s">
        <v>70</v>
      </c>
      <c r="G13" s="58">
        <v>9</v>
      </c>
      <c r="H13" s="58" t="s">
        <v>57</v>
      </c>
      <c r="I13" s="19" t="s">
        <v>159</v>
      </c>
      <c r="J13" s="19"/>
      <c r="K13" s="19"/>
      <c r="L13" s="58" t="s">
        <v>160</v>
      </c>
      <c r="M13" s="19">
        <v>55</v>
      </c>
      <c r="N13" s="19">
        <v>0</v>
      </c>
      <c r="O13" s="19">
        <v>55</v>
      </c>
      <c r="P13" s="58" t="s">
        <v>58</v>
      </c>
      <c r="Q13" s="31">
        <v>1351363.41</v>
      </c>
      <c r="R13" s="58" t="s">
        <v>651</v>
      </c>
      <c r="S13" s="58" t="s">
        <v>133</v>
      </c>
      <c r="T13" s="58">
        <v>48029170200</v>
      </c>
      <c r="U13" s="58">
        <v>48029170200</v>
      </c>
      <c r="V13" s="58">
        <v>129</v>
      </c>
      <c r="W13" s="58">
        <v>17</v>
      </c>
      <c r="X13" s="58">
        <v>4</v>
      </c>
      <c r="Y13" s="58">
        <v>8</v>
      </c>
      <c r="Z13" s="58">
        <v>4</v>
      </c>
      <c r="AA13" s="58">
        <v>7</v>
      </c>
      <c r="AB13" s="58">
        <v>169</v>
      </c>
      <c r="AC13" s="15"/>
    </row>
    <row r="14" spans="1:102" customFormat="1" ht="15" customHeight="1" x14ac:dyDescent="0.25">
      <c r="A14" s="58">
        <v>23181</v>
      </c>
      <c r="B14" s="58" t="s">
        <v>636</v>
      </c>
      <c r="C14" s="58" t="s">
        <v>637</v>
      </c>
      <c r="D14" s="58" t="s">
        <v>185</v>
      </c>
      <c r="E14" s="58">
        <v>78130</v>
      </c>
      <c r="F14" s="58" t="s">
        <v>192</v>
      </c>
      <c r="G14" s="58">
        <v>9</v>
      </c>
      <c r="H14" s="58" t="s">
        <v>57</v>
      </c>
      <c r="I14" s="19" t="s">
        <v>159</v>
      </c>
      <c r="J14" s="19"/>
      <c r="K14" s="19"/>
      <c r="L14" s="58" t="s">
        <v>160</v>
      </c>
      <c r="M14" s="19">
        <v>94</v>
      </c>
      <c r="N14" s="19">
        <v>0</v>
      </c>
      <c r="O14" s="19">
        <v>94</v>
      </c>
      <c r="P14" s="58" t="s">
        <v>58</v>
      </c>
      <c r="Q14" s="31">
        <v>1608519.0899999901</v>
      </c>
      <c r="R14" s="58" t="s">
        <v>59</v>
      </c>
      <c r="S14" s="58" t="s">
        <v>206</v>
      </c>
      <c r="T14" s="58">
        <v>48091310300</v>
      </c>
      <c r="U14" s="58">
        <v>48091310302</v>
      </c>
      <c r="V14" s="58">
        <v>132</v>
      </c>
      <c r="W14" s="58">
        <v>17</v>
      </c>
      <c r="X14" s="58">
        <v>4</v>
      </c>
      <c r="Y14" s="58">
        <v>8</v>
      </c>
      <c r="Z14" s="58">
        <v>4</v>
      </c>
      <c r="AA14" s="58">
        <v>0</v>
      </c>
      <c r="AB14" s="58">
        <v>165</v>
      </c>
      <c r="AC14" s="15">
        <v>1</v>
      </c>
    </row>
    <row r="15" spans="1:102" customFormat="1" ht="15" customHeight="1" x14ac:dyDescent="0.25">
      <c r="A15" s="58">
        <v>23227</v>
      </c>
      <c r="B15" s="58" t="s">
        <v>170</v>
      </c>
      <c r="C15" s="58" t="s">
        <v>180</v>
      </c>
      <c r="D15" s="58" t="s">
        <v>189</v>
      </c>
      <c r="E15" s="58">
        <v>79830</v>
      </c>
      <c r="F15" s="58" t="s">
        <v>194</v>
      </c>
      <c r="G15" s="58">
        <v>13</v>
      </c>
      <c r="H15" s="58" t="s">
        <v>60</v>
      </c>
      <c r="I15" s="19"/>
      <c r="J15" s="19" t="s">
        <v>159</v>
      </c>
      <c r="K15" s="19" t="s">
        <v>159</v>
      </c>
      <c r="L15" s="58" t="s">
        <v>160</v>
      </c>
      <c r="M15" s="19">
        <v>55</v>
      </c>
      <c r="N15" s="19">
        <v>1</v>
      </c>
      <c r="O15" s="19">
        <v>56</v>
      </c>
      <c r="P15" s="58" t="s">
        <v>61</v>
      </c>
      <c r="Q15" s="31">
        <v>849640</v>
      </c>
      <c r="R15" s="58" t="s">
        <v>204</v>
      </c>
      <c r="S15" s="58" t="s">
        <v>657</v>
      </c>
      <c r="T15" s="58">
        <v>48043950300</v>
      </c>
      <c r="U15" s="58">
        <v>48043950300</v>
      </c>
      <c r="V15" s="58">
        <v>125</v>
      </c>
      <c r="W15" s="58">
        <v>17</v>
      </c>
      <c r="X15" s="58">
        <v>4</v>
      </c>
      <c r="Y15" s="58">
        <v>8</v>
      </c>
      <c r="Z15" s="58">
        <v>4</v>
      </c>
      <c r="AA15" s="58">
        <v>7</v>
      </c>
      <c r="AB15" s="58">
        <v>165</v>
      </c>
      <c r="AC15" s="15">
        <v>2</v>
      </c>
    </row>
    <row r="16" spans="1:102" customFormat="1" ht="15" customHeight="1" x14ac:dyDescent="0.25">
      <c r="A16" s="58">
        <v>23072</v>
      </c>
      <c r="B16" s="58" t="s">
        <v>148</v>
      </c>
      <c r="C16" s="58" t="s">
        <v>658</v>
      </c>
      <c r="D16" s="58" t="s">
        <v>149</v>
      </c>
      <c r="E16" s="58">
        <v>78501</v>
      </c>
      <c r="F16" s="58" t="s">
        <v>66</v>
      </c>
      <c r="G16" s="58">
        <v>11</v>
      </c>
      <c r="H16" s="58" t="s">
        <v>57</v>
      </c>
      <c r="I16" s="19" t="s">
        <v>159</v>
      </c>
      <c r="J16" s="19"/>
      <c r="K16" s="19"/>
      <c r="L16" s="58" t="s">
        <v>161</v>
      </c>
      <c r="M16" s="19">
        <v>85</v>
      </c>
      <c r="N16" s="19">
        <v>15</v>
      </c>
      <c r="O16" s="19">
        <v>100</v>
      </c>
      <c r="P16" s="58" t="s">
        <v>61</v>
      </c>
      <c r="Q16" s="31">
        <v>2000000</v>
      </c>
      <c r="R16" s="58" t="s">
        <v>109</v>
      </c>
      <c r="S16" s="58" t="s">
        <v>147</v>
      </c>
      <c r="T16" s="58">
        <v>48215020403</v>
      </c>
      <c r="U16" s="58">
        <v>48215020403</v>
      </c>
      <c r="V16" s="58">
        <v>125</v>
      </c>
      <c r="W16" s="58">
        <v>17</v>
      </c>
      <c r="X16" s="58">
        <v>4</v>
      </c>
      <c r="Y16" s="58">
        <v>8</v>
      </c>
      <c r="Z16" s="58">
        <v>4</v>
      </c>
      <c r="AA16" s="58">
        <v>7</v>
      </c>
      <c r="AB16" s="58">
        <v>165</v>
      </c>
      <c r="AC16" s="15">
        <v>3</v>
      </c>
    </row>
    <row r="17" spans="1:30" customFormat="1" ht="15" customHeight="1" x14ac:dyDescent="0.25">
      <c r="A17" s="58">
        <v>23081</v>
      </c>
      <c r="B17" s="58" t="s">
        <v>174</v>
      </c>
      <c r="C17" s="58" t="s">
        <v>183</v>
      </c>
      <c r="D17" s="58" t="s">
        <v>131</v>
      </c>
      <c r="E17" s="58">
        <v>77327</v>
      </c>
      <c r="F17" s="58" t="s">
        <v>132</v>
      </c>
      <c r="G17" s="58">
        <v>6</v>
      </c>
      <c r="H17" s="58" t="s">
        <v>60</v>
      </c>
      <c r="I17" s="19"/>
      <c r="J17" s="19" t="s">
        <v>159</v>
      </c>
      <c r="K17" s="19"/>
      <c r="L17" s="58" t="s">
        <v>160</v>
      </c>
      <c r="M17" s="19">
        <v>48</v>
      </c>
      <c r="N17" s="19">
        <v>0</v>
      </c>
      <c r="O17" s="19">
        <v>48</v>
      </c>
      <c r="P17" s="58" t="s">
        <v>61</v>
      </c>
      <c r="Q17" s="31">
        <v>796001</v>
      </c>
      <c r="R17" s="58" t="s">
        <v>203</v>
      </c>
      <c r="S17" s="58" t="s">
        <v>208</v>
      </c>
      <c r="T17" s="58">
        <v>48291700300</v>
      </c>
      <c r="U17" s="58">
        <v>48291700303</v>
      </c>
      <c r="V17" s="58">
        <v>125</v>
      </c>
      <c r="W17" s="58">
        <v>17</v>
      </c>
      <c r="X17" s="58">
        <v>8</v>
      </c>
      <c r="Y17" s="58">
        <v>8</v>
      </c>
      <c r="Z17" s="58">
        <v>0</v>
      </c>
      <c r="AA17" s="58">
        <v>7</v>
      </c>
      <c r="AB17" s="58">
        <v>165</v>
      </c>
      <c r="AC17" s="15">
        <v>4</v>
      </c>
    </row>
    <row r="18" spans="1:30" customFormat="1" ht="15" customHeight="1" x14ac:dyDescent="0.25">
      <c r="A18" s="58">
        <v>23079</v>
      </c>
      <c r="B18" s="58" t="s">
        <v>173</v>
      </c>
      <c r="C18" s="58" t="s">
        <v>182</v>
      </c>
      <c r="D18" s="58" t="s">
        <v>191</v>
      </c>
      <c r="E18" s="58">
        <v>76023</v>
      </c>
      <c r="F18" s="58" t="s">
        <v>196</v>
      </c>
      <c r="G18" s="58">
        <v>3</v>
      </c>
      <c r="H18" s="58" t="s">
        <v>60</v>
      </c>
      <c r="I18" s="19"/>
      <c r="J18" s="19" t="s">
        <v>159</v>
      </c>
      <c r="K18" s="19"/>
      <c r="L18" s="58" t="s">
        <v>160</v>
      </c>
      <c r="M18" s="19">
        <v>32</v>
      </c>
      <c r="N18" s="19">
        <v>0</v>
      </c>
      <c r="O18" s="19">
        <v>32</v>
      </c>
      <c r="P18" s="58" t="s">
        <v>61</v>
      </c>
      <c r="Q18" s="31">
        <v>553017</v>
      </c>
      <c r="R18" s="58" t="s">
        <v>203</v>
      </c>
      <c r="S18" s="58" t="s">
        <v>208</v>
      </c>
      <c r="T18" s="58">
        <v>48497150601</v>
      </c>
      <c r="U18" s="58">
        <v>48497150605</v>
      </c>
      <c r="V18" s="58">
        <v>125</v>
      </c>
      <c r="W18" s="58">
        <v>17</v>
      </c>
      <c r="X18" s="58">
        <v>8</v>
      </c>
      <c r="Y18" s="58">
        <v>8</v>
      </c>
      <c r="Z18" s="58">
        <v>0</v>
      </c>
      <c r="AA18" s="58">
        <v>7</v>
      </c>
      <c r="AB18" s="58">
        <v>165</v>
      </c>
      <c r="AC18" s="15">
        <v>5</v>
      </c>
    </row>
    <row r="19" spans="1:30" customFormat="1" ht="15" customHeight="1" x14ac:dyDescent="0.25">
      <c r="A19" s="58">
        <v>23189</v>
      </c>
      <c r="B19" s="58" t="s">
        <v>165</v>
      </c>
      <c r="C19" s="58" t="s">
        <v>639</v>
      </c>
      <c r="D19" s="58" t="s">
        <v>640</v>
      </c>
      <c r="E19" s="58" t="s">
        <v>641</v>
      </c>
      <c r="F19" s="58" t="s">
        <v>642</v>
      </c>
      <c r="G19" s="58">
        <v>4</v>
      </c>
      <c r="H19" s="58" t="s">
        <v>60</v>
      </c>
      <c r="I19" s="19"/>
      <c r="J19" s="19" t="s">
        <v>159</v>
      </c>
      <c r="K19" s="19"/>
      <c r="L19" s="58" t="s">
        <v>160</v>
      </c>
      <c r="M19" s="19">
        <v>60</v>
      </c>
      <c r="N19" s="19">
        <v>0</v>
      </c>
      <c r="O19" s="19">
        <v>60</v>
      </c>
      <c r="P19" s="58" t="s">
        <v>58</v>
      </c>
      <c r="Q19" s="31">
        <v>906672</v>
      </c>
      <c r="R19" s="58" t="s">
        <v>201</v>
      </c>
      <c r="S19" s="58" t="s">
        <v>75</v>
      </c>
      <c r="T19" s="58" t="s">
        <v>620</v>
      </c>
      <c r="U19" s="58" t="s">
        <v>197</v>
      </c>
      <c r="V19" s="58">
        <v>132</v>
      </c>
      <c r="W19" s="58">
        <v>17</v>
      </c>
      <c r="X19" s="58">
        <v>4</v>
      </c>
      <c r="Y19" s="58">
        <v>8</v>
      </c>
      <c r="Z19" s="58">
        <v>4</v>
      </c>
      <c r="AA19" s="58">
        <v>0</v>
      </c>
      <c r="AB19" s="58">
        <v>165</v>
      </c>
      <c r="AC19" s="15">
        <v>6</v>
      </c>
    </row>
    <row r="20" spans="1:30" customFormat="1" ht="15" customHeight="1" x14ac:dyDescent="0.25">
      <c r="A20" s="58">
        <v>23225</v>
      </c>
      <c r="B20" s="58" t="s">
        <v>150</v>
      </c>
      <c r="C20" s="58" t="s">
        <v>656</v>
      </c>
      <c r="D20" s="58" t="s">
        <v>151</v>
      </c>
      <c r="E20" s="58">
        <v>79735</v>
      </c>
      <c r="F20" s="58" t="s">
        <v>152</v>
      </c>
      <c r="G20" s="58">
        <v>12</v>
      </c>
      <c r="H20" s="58" t="s">
        <v>60</v>
      </c>
      <c r="I20" s="19"/>
      <c r="J20" s="19" t="s">
        <v>159</v>
      </c>
      <c r="K20" s="19" t="s">
        <v>159</v>
      </c>
      <c r="L20" s="58" t="s">
        <v>160</v>
      </c>
      <c r="M20" s="19">
        <v>55</v>
      </c>
      <c r="N20" s="19">
        <v>1</v>
      </c>
      <c r="O20" s="19">
        <v>56</v>
      </c>
      <c r="P20" s="58" t="s">
        <v>61</v>
      </c>
      <c r="Q20" s="31">
        <v>784383</v>
      </c>
      <c r="R20" s="58" t="s">
        <v>204</v>
      </c>
      <c r="S20" s="58" t="s">
        <v>657</v>
      </c>
      <c r="T20" s="58">
        <v>48371950400</v>
      </c>
      <c r="U20" s="58">
        <v>48371950400</v>
      </c>
      <c r="V20" s="58">
        <v>125</v>
      </c>
      <c r="W20" s="58">
        <v>17</v>
      </c>
      <c r="X20" s="58">
        <v>4</v>
      </c>
      <c r="Y20" s="58">
        <v>8</v>
      </c>
      <c r="Z20" s="58">
        <v>4</v>
      </c>
      <c r="AA20" s="58">
        <v>7</v>
      </c>
      <c r="AB20" s="58">
        <v>165</v>
      </c>
      <c r="AC20" s="15">
        <v>7</v>
      </c>
    </row>
    <row r="21" spans="1:30" customFormat="1" ht="15" customHeight="1" x14ac:dyDescent="0.25">
      <c r="A21" s="58">
        <v>23089</v>
      </c>
      <c r="B21" s="58" t="s">
        <v>122</v>
      </c>
      <c r="C21" s="58" t="s">
        <v>177</v>
      </c>
      <c r="D21" s="58" t="s">
        <v>123</v>
      </c>
      <c r="E21" s="58">
        <v>75763</v>
      </c>
      <c r="F21" s="58" t="s">
        <v>72</v>
      </c>
      <c r="G21" s="58">
        <v>4</v>
      </c>
      <c r="H21" s="10" t="s">
        <v>60</v>
      </c>
      <c r="I21" s="10"/>
      <c r="J21" s="19" t="s">
        <v>159</v>
      </c>
      <c r="K21" s="19"/>
      <c r="L21" s="58" t="s">
        <v>160</v>
      </c>
      <c r="M21" s="19">
        <v>24</v>
      </c>
      <c r="N21" s="19">
        <v>0</v>
      </c>
      <c r="O21" s="19">
        <v>24</v>
      </c>
      <c r="P21" s="58" t="s">
        <v>58</v>
      </c>
      <c r="Q21" s="31">
        <v>361000</v>
      </c>
      <c r="R21" s="58" t="s">
        <v>80</v>
      </c>
      <c r="S21" s="58" t="s">
        <v>81</v>
      </c>
      <c r="T21" s="58">
        <v>48001950100</v>
      </c>
      <c r="U21" s="58">
        <v>48001950100</v>
      </c>
      <c r="V21" s="58">
        <v>132</v>
      </c>
      <c r="W21" s="58">
        <v>17</v>
      </c>
      <c r="X21" s="58">
        <v>8</v>
      </c>
      <c r="Y21" s="58">
        <v>8</v>
      </c>
      <c r="Z21" s="58">
        <v>0</v>
      </c>
      <c r="AA21" s="58">
        <v>0</v>
      </c>
      <c r="AB21" s="58">
        <v>165</v>
      </c>
      <c r="AC21" s="15">
        <v>8</v>
      </c>
    </row>
    <row r="22" spans="1:30" customFormat="1" ht="15" customHeight="1" x14ac:dyDescent="0.25">
      <c r="A22" s="58">
        <v>23188</v>
      </c>
      <c r="B22" s="58" t="s">
        <v>169</v>
      </c>
      <c r="C22" s="58" t="s">
        <v>652</v>
      </c>
      <c r="D22" s="58" t="s">
        <v>653</v>
      </c>
      <c r="E22" s="58" t="s">
        <v>654</v>
      </c>
      <c r="F22" s="58" t="s">
        <v>655</v>
      </c>
      <c r="G22" s="58">
        <v>4</v>
      </c>
      <c r="H22" s="58" t="s">
        <v>60</v>
      </c>
      <c r="I22" s="19" t="s">
        <v>159</v>
      </c>
      <c r="J22" s="19" t="s">
        <v>159</v>
      </c>
      <c r="K22" s="19"/>
      <c r="L22" s="58" t="s">
        <v>160</v>
      </c>
      <c r="M22" s="19">
        <v>66</v>
      </c>
      <c r="N22" s="19">
        <v>0</v>
      </c>
      <c r="O22" s="19">
        <v>66</v>
      </c>
      <c r="P22" s="58" t="s">
        <v>58</v>
      </c>
      <c r="Q22" s="31">
        <v>1000000</v>
      </c>
      <c r="R22" s="58" t="s">
        <v>201</v>
      </c>
      <c r="S22" s="58" t="s">
        <v>75</v>
      </c>
      <c r="T22" s="58" t="s">
        <v>621</v>
      </c>
      <c r="U22" s="58" t="s">
        <v>199</v>
      </c>
      <c r="V22" s="58">
        <v>125</v>
      </c>
      <c r="W22" s="58">
        <v>17</v>
      </c>
      <c r="X22" s="58">
        <v>4</v>
      </c>
      <c r="Y22" s="58">
        <v>8</v>
      </c>
      <c r="Z22" s="58">
        <v>4</v>
      </c>
      <c r="AA22" s="58">
        <v>7</v>
      </c>
      <c r="AB22" s="58">
        <v>165</v>
      </c>
      <c r="AC22" s="15">
        <v>9</v>
      </c>
    </row>
    <row r="23" spans="1:30" customFormat="1" ht="15" customHeight="1" x14ac:dyDescent="0.25">
      <c r="A23" s="58">
        <v>23105</v>
      </c>
      <c r="B23" s="58" t="s">
        <v>164</v>
      </c>
      <c r="C23" s="58" t="s">
        <v>638</v>
      </c>
      <c r="D23" s="58" t="s">
        <v>186</v>
      </c>
      <c r="E23" s="58">
        <v>77486</v>
      </c>
      <c r="F23" s="58" t="s">
        <v>99</v>
      </c>
      <c r="G23" s="58">
        <v>6</v>
      </c>
      <c r="H23" s="58" t="s">
        <v>60</v>
      </c>
      <c r="I23" s="19"/>
      <c r="J23" s="19" t="s">
        <v>159</v>
      </c>
      <c r="K23" s="19"/>
      <c r="L23" s="58" t="s">
        <v>160</v>
      </c>
      <c r="M23" s="19">
        <v>24</v>
      </c>
      <c r="N23" s="19">
        <v>0</v>
      </c>
      <c r="O23" s="19">
        <v>24</v>
      </c>
      <c r="P23" s="58" t="s">
        <v>61</v>
      </c>
      <c r="Q23" s="31">
        <v>396358</v>
      </c>
      <c r="R23" s="58" t="s">
        <v>200</v>
      </c>
      <c r="S23" s="58" t="s">
        <v>207</v>
      </c>
      <c r="T23" s="58">
        <v>48039662000</v>
      </c>
      <c r="U23" s="58">
        <v>48039662000</v>
      </c>
      <c r="V23" s="58">
        <v>132</v>
      </c>
      <c r="W23" s="58">
        <v>17</v>
      </c>
      <c r="X23" s="58">
        <v>4</v>
      </c>
      <c r="Y23" s="58">
        <v>8</v>
      </c>
      <c r="Z23" s="58">
        <v>4</v>
      </c>
      <c r="AA23" s="58">
        <v>0</v>
      </c>
      <c r="AB23" s="58">
        <v>165</v>
      </c>
      <c r="AC23" s="15">
        <v>10</v>
      </c>
    </row>
    <row r="24" spans="1:30" customFormat="1" ht="15" customHeight="1" x14ac:dyDescent="0.25">
      <c r="A24" s="58">
        <v>23090</v>
      </c>
      <c r="B24" s="58" t="s">
        <v>141</v>
      </c>
      <c r="C24" s="58" t="s">
        <v>178</v>
      </c>
      <c r="D24" s="58" t="s">
        <v>142</v>
      </c>
      <c r="E24" s="58">
        <v>78357</v>
      </c>
      <c r="F24" s="58" t="s">
        <v>143</v>
      </c>
      <c r="G24" s="58">
        <v>10</v>
      </c>
      <c r="H24" s="58" t="s">
        <v>60</v>
      </c>
      <c r="I24" s="19"/>
      <c r="J24" s="19" t="s">
        <v>159</v>
      </c>
      <c r="K24" s="19"/>
      <c r="L24" s="58" t="s">
        <v>160</v>
      </c>
      <c r="M24" s="19">
        <v>31</v>
      </c>
      <c r="N24" s="19">
        <v>1</v>
      </c>
      <c r="O24" s="19">
        <v>32</v>
      </c>
      <c r="P24" s="58" t="s">
        <v>61</v>
      </c>
      <c r="Q24" s="31">
        <v>465425</v>
      </c>
      <c r="R24" s="58" t="s">
        <v>80</v>
      </c>
      <c r="S24" s="58" t="s">
        <v>81</v>
      </c>
      <c r="T24" s="58">
        <v>48131950200</v>
      </c>
      <c r="U24" s="58">
        <v>48131950200</v>
      </c>
      <c r="V24" s="58">
        <v>132</v>
      </c>
      <c r="W24" s="58">
        <v>17</v>
      </c>
      <c r="X24" s="58">
        <v>8</v>
      </c>
      <c r="Y24" s="58">
        <v>8</v>
      </c>
      <c r="Z24" s="58">
        <v>0</v>
      </c>
      <c r="AA24" s="58">
        <v>0</v>
      </c>
      <c r="AB24" s="58">
        <v>165</v>
      </c>
      <c r="AC24" s="15">
        <v>11</v>
      </c>
    </row>
    <row r="25" spans="1:30" customFormat="1" ht="15" customHeight="1" x14ac:dyDescent="0.25">
      <c r="A25" s="58">
        <v>23190</v>
      </c>
      <c r="B25" s="58" t="s">
        <v>643</v>
      </c>
      <c r="C25" s="58" t="s">
        <v>644</v>
      </c>
      <c r="D25" s="58" t="s">
        <v>645</v>
      </c>
      <c r="E25" s="58" t="s">
        <v>646</v>
      </c>
      <c r="F25" s="58" t="s">
        <v>647</v>
      </c>
      <c r="G25" s="58">
        <v>4</v>
      </c>
      <c r="H25" s="58" t="s">
        <v>60</v>
      </c>
      <c r="I25" s="19"/>
      <c r="J25" s="19" t="s">
        <v>159</v>
      </c>
      <c r="K25" s="19"/>
      <c r="L25" s="58" t="s">
        <v>160</v>
      </c>
      <c r="M25" s="19">
        <v>104</v>
      </c>
      <c r="N25" s="19">
        <v>0</v>
      </c>
      <c r="O25" s="19">
        <v>104</v>
      </c>
      <c r="P25" s="58" t="s">
        <v>58</v>
      </c>
      <c r="Q25" s="31">
        <v>1541675</v>
      </c>
      <c r="R25" s="58" t="s">
        <v>201</v>
      </c>
      <c r="S25" s="58" t="s">
        <v>75</v>
      </c>
      <c r="T25" s="58" t="s">
        <v>198</v>
      </c>
      <c r="U25" s="58" t="s">
        <v>198</v>
      </c>
      <c r="V25" s="58">
        <v>132</v>
      </c>
      <c r="W25" s="58">
        <v>17</v>
      </c>
      <c r="X25" s="58">
        <v>4</v>
      </c>
      <c r="Y25" s="58">
        <v>8</v>
      </c>
      <c r="Z25" s="58">
        <v>4</v>
      </c>
      <c r="AA25" s="58">
        <v>0</v>
      </c>
      <c r="AB25" s="58">
        <v>165</v>
      </c>
      <c r="AC25" s="15">
        <v>12</v>
      </c>
    </row>
    <row r="26" spans="1:30" customFormat="1" ht="15" customHeight="1" x14ac:dyDescent="0.25">
      <c r="A26" s="58">
        <v>23055</v>
      </c>
      <c r="B26" s="58" t="s">
        <v>168</v>
      </c>
      <c r="C26" s="58" t="s">
        <v>179</v>
      </c>
      <c r="D26" s="58" t="s">
        <v>129</v>
      </c>
      <c r="E26" s="58">
        <v>75965</v>
      </c>
      <c r="F26" s="58" t="s">
        <v>129</v>
      </c>
      <c r="G26" s="58">
        <v>5</v>
      </c>
      <c r="H26" s="58" t="s">
        <v>60</v>
      </c>
      <c r="I26" s="19" t="s">
        <v>159</v>
      </c>
      <c r="J26" s="19"/>
      <c r="K26" s="19"/>
      <c r="L26" s="58" t="s">
        <v>160</v>
      </c>
      <c r="M26" s="19">
        <v>48</v>
      </c>
      <c r="N26" s="19">
        <v>1</v>
      </c>
      <c r="O26" s="19">
        <v>48</v>
      </c>
      <c r="P26" s="58" t="s">
        <v>58</v>
      </c>
      <c r="Q26" s="31">
        <v>705000</v>
      </c>
      <c r="R26" s="58" t="s">
        <v>648</v>
      </c>
      <c r="S26" s="58" t="s">
        <v>118</v>
      </c>
      <c r="T26" s="58">
        <v>48347950501</v>
      </c>
      <c r="U26" s="58">
        <v>48347950501</v>
      </c>
      <c r="V26" s="58">
        <v>125</v>
      </c>
      <c r="W26" s="58">
        <v>17</v>
      </c>
      <c r="X26" s="58">
        <v>4</v>
      </c>
      <c r="Y26" s="58">
        <v>8</v>
      </c>
      <c r="Z26" s="58">
        <v>4</v>
      </c>
      <c r="AA26" s="58">
        <v>7</v>
      </c>
      <c r="AB26" s="58">
        <v>165</v>
      </c>
      <c r="AC26" s="15">
        <v>13</v>
      </c>
    </row>
    <row r="27" spans="1:30" customFormat="1" ht="15" customHeight="1" x14ac:dyDescent="0.25">
      <c r="A27" s="58">
        <v>23102</v>
      </c>
      <c r="B27" s="58" t="s">
        <v>175</v>
      </c>
      <c r="C27" s="58" t="s">
        <v>184</v>
      </c>
      <c r="D27" s="58" t="s">
        <v>187</v>
      </c>
      <c r="E27" s="58">
        <v>77868</v>
      </c>
      <c r="F27" s="58" t="s">
        <v>193</v>
      </c>
      <c r="G27" s="58">
        <v>8</v>
      </c>
      <c r="H27" s="58" t="s">
        <v>60</v>
      </c>
      <c r="I27" s="19"/>
      <c r="J27" s="19" t="s">
        <v>159</v>
      </c>
      <c r="K27" s="19"/>
      <c r="L27" s="58" t="s">
        <v>160</v>
      </c>
      <c r="M27" s="19">
        <v>40</v>
      </c>
      <c r="N27" s="19">
        <v>0</v>
      </c>
      <c r="O27" s="19">
        <v>40</v>
      </c>
      <c r="P27" s="58" t="s">
        <v>58</v>
      </c>
      <c r="Q27" s="31">
        <v>520058</v>
      </c>
      <c r="R27" s="58" t="s">
        <v>200</v>
      </c>
      <c r="S27" s="58" t="s">
        <v>207</v>
      </c>
      <c r="T27" s="58">
        <v>48185180200</v>
      </c>
      <c r="U27" s="58">
        <v>48185180201</v>
      </c>
      <c r="V27" s="58">
        <v>124</v>
      </c>
      <c r="W27" s="58">
        <v>17</v>
      </c>
      <c r="X27" s="58">
        <v>4</v>
      </c>
      <c r="Y27" s="58">
        <v>8</v>
      </c>
      <c r="Z27" s="58">
        <v>4</v>
      </c>
      <c r="AA27" s="58">
        <v>7</v>
      </c>
      <c r="AB27" s="58">
        <v>164</v>
      </c>
      <c r="AC27" s="15">
        <v>1</v>
      </c>
    </row>
    <row r="28" spans="1:30" customFormat="1" ht="15" customHeight="1" x14ac:dyDescent="0.25">
      <c r="A28" s="58">
        <v>23104</v>
      </c>
      <c r="B28" s="58" t="s">
        <v>627</v>
      </c>
      <c r="C28" s="58" t="s">
        <v>649</v>
      </c>
      <c r="D28" s="58" t="s">
        <v>188</v>
      </c>
      <c r="E28" s="58">
        <v>76691</v>
      </c>
      <c r="F28" s="58" t="s">
        <v>424</v>
      </c>
      <c r="G28" s="58">
        <v>8</v>
      </c>
      <c r="H28" s="58" t="s">
        <v>60</v>
      </c>
      <c r="I28" s="19"/>
      <c r="J28" s="19" t="s">
        <v>159</v>
      </c>
      <c r="K28" s="19"/>
      <c r="L28" s="58" t="s">
        <v>160</v>
      </c>
      <c r="M28" s="19">
        <v>32</v>
      </c>
      <c r="N28" s="19">
        <v>0</v>
      </c>
      <c r="O28" s="19">
        <v>32</v>
      </c>
      <c r="P28" s="58" t="s">
        <v>61</v>
      </c>
      <c r="Q28" s="31">
        <v>505215</v>
      </c>
      <c r="R28" s="58" t="s">
        <v>200</v>
      </c>
      <c r="S28" s="58" t="s">
        <v>207</v>
      </c>
      <c r="T28" s="58">
        <v>48309004201</v>
      </c>
      <c r="U28" s="58">
        <v>48309004201</v>
      </c>
      <c r="V28" s="58">
        <v>131</v>
      </c>
      <c r="W28" s="58">
        <v>17</v>
      </c>
      <c r="X28" s="58">
        <v>4</v>
      </c>
      <c r="Y28" s="58">
        <v>8</v>
      </c>
      <c r="Z28" s="58">
        <v>4</v>
      </c>
      <c r="AA28" s="58">
        <v>0</v>
      </c>
      <c r="AB28" s="58">
        <v>164</v>
      </c>
      <c r="AC28" s="15">
        <v>2</v>
      </c>
    </row>
    <row r="29" spans="1:30" customFormat="1" ht="15" customHeight="1" x14ac:dyDescent="0.25">
      <c r="A29" s="58">
        <v>23054</v>
      </c>
      <c r="B29" s="58" t="s">
        <v>166</v>
      </c>
      <c r="C29" s="58" t="s">
        <v>176</v>
      </c>
      <c r="D29" s="58" t="s">
        <v>187</v>
      </c>
      <c r="E29" s="58">
        <v>77868</v>
      </c>
      <c r="F29" s="58" t="s">
        <v>193</v>
      </c>
      <c r="G29" s="58">
        <v>8</v>
      </c>
      <c r="H29" s="58" t="s">
        <v>60</v>
      </c>
      <c r="I29" s="19" t="s">
        <v>159</v>
      </c>
      <c r="J29" s="19"/>
      <c r="K29" s="19"/>
      <c r="L29" s="58" t="s">
        <v>160</v>
      </c>
      <c r="M29" s="19">
        <v>48</v>
      </c>
      <c r="N29" s="19">
        <v>1</v>
      </c>
      <c r="O29" s="19">
        <v>49</v>
      </c>
      <c r="P29" s="58" t="s">
        <v>58</v>
      </c>
      <c r="Q29" s="31">
        <v>740000</v>
      </c>
      <c r="R29" s="58" t="s">
        <v>648</v>
      </c>
      <c r="S29" s="58" t="s">
        <v>118</v>
      </c>
      <c r="T29" s="58">
        <v>48185180101</v>
      </c>
      <c r="U29" s="58">
        <v>48185180101</v>
      </c>
      <c r="V29" s="58">
        <v>131</v>
      </c>
      <c r="W29" s="58">
        <v>17</v>
      </c>
      <c r="X29" s="58">
        <v>4</v>
      </c>
      <c r="Y29" s="58">
        <v>8</v>
      </c>
      <c r="Z29" s="58">
        <v>4</v>
      </c>
      <c r="AA29" s="58">
        <v>0</v>
      </c>
      <c r="AB29" s="58">
        <v>164</v>
      </c>
      <c r="AC29" s="15">
        <v>3</v>
      </c>
    </row>
    <row r="30" spans="1:30" customFormat="1" ht="15" customHeight="1" x14ac:dyDescent="0.25">
      <c r="A30" s="58">
        <v>23057</v>
      </c>
      <c r="B30" s="58" t="s">
        <v>172</v>
      </c>
      <c r="C30" s="58" t="s">
        <v>181</v>
      </c>
      <c r="D30" s="58" t="s">
        <v>190</v>
      </c>
      <c r="E30" s="58">
        <v>78655</v>
      </c>
      <c r="F30" s="58" t="s">
        <v>195</v>
      </c>
      <c r="G30" s="58">
        <v>7</v>
      </c>
      <c r="H30" s="58" t="s">
        <v>60</v>
      </c>
      <c r="I30" s="19"/>
      <c r="J30" s="19" t="s">
        <v>159</v>
      </c>
      <c r="K30" s="19"/>
      <c r="L30" s="58" t="s">
        <v>160</v>
      </c>
      <c r="M30" s="19">
        <v>23</v>
      </c>
      <c r="N30" s="19">
        <v>1</v>
      </c>
      <c r="O30" s="19">
        <v>24</v>
      </c>
      <c r="P30" s="58" t="s">
        <v>61</v>
      </c>
      <c r="Q30" s="31">
        <v>295000</v>
      </c>
      <c r="R30" s="58" t="s">
        <v>77</v>
      </c>
      <c r="S30" s="58" t="s">
        <v>124</v>
      </c>
      <c r="T30" s="58">
        <v>48055960500</v>
      </c>
      <c r="U30" s="58">
        <v>48055960501</v>
      </c>
      <c r="V30" s="58">
        <v>124</v>
      </c>
      <c r="W30" s="58">
        <v>17</v>
      </c>
      <c r="X30" s="58">
        <v>8</v>
      </c>
      <c r="Y30" s="58">
        <v>8</v>
      </c>
      <c r="Z30" s="58">
        <v>0</v>
      </c>
      <c r="AA30" s="58">
        <v>7</v>
      </c>
      <c r="AB30" s="58">
        <v>164</v>
      </c>
      <c r="AC30" s="15">
        <v>4</v>
      </c>
    </row>
    <row r="31" spans="1:30" customFormat="1" ht="15" customHeight="1" x14ac:dyDescent="0.25">
      <c r="A31" s="58">
        <v>23080</v>
      </c>
      <c r="B31" s="58" t="s">
        <v>171</v>
      </c>
      <c r="C31" s="58" t="s">
        <v>659</v>
      </c>
      <c r="D31" s="58" t="s">
        <v>100</v>
      </c>
      <c r="E31" s="58">
        <v>76704</v>
      </c>
      <c r="F31" s="58" t="s">
        <v>424</v>
      </c>
      <c r="G31" s="58">
        <v>8</v>
      </c>
      <c r="H31" s="58" t="s">
        <v>57</v>
      </c>
      <c r="I31" s="19" t="s">
        <v>159</v>
      </c>
      <c r="J31" s="19"/>
      <c r="K31" s="19" t="s">
        <v>159</v>
      </c>
      <c r="L31" s="58" t="s">
        <v>160</v>
      </c>
      <c r="M31" s="19">
        <v>79</v>
      </c>
      <c r="N31" s="19">
        <v>0</v>
      </c>
      <c r="O31" s="19">
        <v>79</v>
      </c>
      <c r="P31" s="58" t="s">
        <v>58</v>
      </c>
      <c r="Q31" s="31">
        <v>1830000</v>
      </c>
      <c r="R31" s="58" t="s">
        <v>205</v>
      </c>
      <c r="S31" s="58" t="s">
        <v>660</v>
      </c>
      <c r="T31" s="58">
        <v>48309001400</v>
      </c>
      <c r="U31" s="58">
        <v>48309001402</v>
      </c>
      <c r="V31" s="58">
        <v>124</v>
      </c>
      <c r="W31" s="58">
        <v>17</v>
      </c>
      <c r="X31" s="58">
        <v>4</v>
      </c>
      <c r="Y31" s="58">
        <v>8</v>
      </c>
      <c r="Z31" s="58">
        <v>4</v>
      </c>
      <c r="AA31" s="58">
        <v>7</v>
      </c>
      <c r="AB31" s="58">
        <v>164</v>
      </c>
      <c r="AC31" s="15">
        <v>5</v>
      </c>
    </row>
    <row r="32" spans="1:30" customFormat="1" ht="15" customHeight="1" x14ac:dyDescent="0.25">
      <c r="A32" s="43">
        <v>23928</v>
      </c>
      <c r="B32" s="39" t="s">
        <v>323</v>
      </c>
      <c r="C32" s="40" t="s">
        <v>324</v>
      </c>
      <c r="D32" s="40" t="s">
        <v>325</v>
      </c>
      <c r="E32" s="40">
        <v>76513</v>
      </c>
      <c r="F32" s="40" t="s">
        <v>67</v>
      </c>
      <c r="G32" s="40">
        <v>8</v>
      </c>
      <c r="H32" s="40" t="s">
        <v>57</v>
      </c>
      <c r="I32" s="41"/>
      <c r="J32" s="41" t="s">
        <v>159</v>
      </c>
      <c r="K32" s="41"/>
      <c r="L32" s="40" t="s">
        <v>160</v>
      </c>
      <c r="M32" s="41">
        <v>142</v>
      </c>
      <c r="N32" s="41">
        <v>0</v>
      </c>
      <c r="O32" s="41">
        <v>142</v>
      </c>
      <c r="P32" s="40" t="s">
        <v>61</v>
      </c>
      <c r="Q32" s="42">
        <v>181516</v>
      </c>
      <c r="R32" s="58" t="s">
        <v>594</v>
      </c>
      <c r="S32" s="58"/>
      <c r="T32" s="40">
        <v>48027021700</v>
      </c>
      <c r="V32" s="58"/>
      <c r="W32" s="58"/>
      <c r="X32" s="58"/>
      <c r="Y32" s="58"/>
      <c r="Z32" s="58"/>
      <c r="AA32" s="58"/>
      <c r="AB32" s="58"/>
      <c r="AC32" s="15"/>
      <c r="AD32" s="58" t="s">
        <v>559</v>
      </c>
    </row>
    <row r="33" spans="1:105" customFormat="1" ht="15" customHeight="1" x14ac:dyDescent="0.25">
      <c r="A33" s="38">
        <v>23929</v>
      </c>
      <c r="B33" s="58" t="s">
        <v>326</v>
      </c>
      <c r="C33" s="58" t="s">
        <v>327</v>
      </c>
      <c r="D33" s="58" t="s">
        <v>325</v>
      </c>
      <c r="E33" s="58">
        <v>76513</v>
      </c>
      <c r="F33" s="58" t="s">
        <v>67</v>
      </c>
      <c r="G33" s="58">
        <v>8</v>
      </c>
      <c r="H33" s="58" t="s">
        <v>57</v>
      </c>
      <c r="I33" s="19"/>
      <c r="J33" s="19" t="s">
        <v>159</v>
      </c>
      <c r="K33" s="19"/>
      <c r="L33" s="58" t="s">
        <v>160</v>
      </c>
      <c r="M33" s="19">
        <v>80</v>
      </c>
      <c r="N33" s="19">
        <v>0</v>
      </c>
      <c r="O33" s="19">
        <v>80</v>
      </c>
      <c r="P33" s="58" t="s">
        <v>61</v>
      </c>
      <c r="Q33" s="31">
        <v>102750</v>
      </c>
      <c r="R33" s="58" t="s">
        <v>594</v>
      </c>
      <c r="S33" s="58"/>
      <c r="T33" s="58">
        <v>48027021500</v>
      </c>
      <c r="V33" s="58"/>
      <c r="W33" s="58"/>
      <c r="X33" s="58"/>
      <c r="Y33" s="58"/>
      <c r="Z33" s="58"/>
      <c r="AA33" s="58"/>
      <c r="AB33" s="58"/>
      <c r="AC33" s="15"/>
      <c r="AD33" s="58" t="s">
        <v>560</v>
      </c>
    </row>
    <row r="34" spans="1:105" customFormat="1" ht="15" customHeight="1" x14ac:dyDescent="0.25">
      <c r="A34" s="38">
        <v>23930</v>
      </c>
      <c r="B34" s="58" t="s">
        <v>328</v>
      </c>
      <c r="C34" s="58" t="s">
        <v>329</v>
      </c>
      <c r="D34" s="58" t="s">
        <v>330</v>
      </c>
      <c r="E34" s="58" t="s">
        <v>331</v>
      </c>
      <c r="F34" s="58" t="s">
        <v>332</v>
      </c>
      <c r="G34" s="58">
        <v>8</v>
      </c>
      <c r="H34" s="58" t="s">
        <v>60</v>
      </c>
      <c r="I34" s="19"/>
      <c r="J34" s="19" t="s">
        <v>159</v>
      </c>
      <c r="K34" s="19"/>
      <c r="L34" s="58" t="s">
        <v>160</v>
      </c>
      <c r="M34" s="19">
        <v>32</v>
      </c>
      <c r="N34" s="19">
        <v>0</v>
      </c>
      <c r="O34" s="19">
        <v>32</v>
      </c>
      <c r="P34" s="58" t="s">
        <v>61</v>
      </c>
      <c r="Q34" s="31">
        <v>44053</v>
      </c>
      <c r="R34" s="58" t="s">
        <v>594</v>
      </c>
      <c r="S34" s="58"/>
      <c r="T34" s="58" t="s">
        <v>333</v>
      </c>
      <c r="V34" s="58"/>
      <c r="W34" s="58"/>
      <c r="X34" s="58"/>
      <c r="Y34" s="58"/>
      <c r="Z34" s="58"/>
      <c r="AA34" s="58"/>
      <c r="AB34" s="58"/>
      <c r="AC34" s="15"/>
      <c r="AD34" s="58" t="s">
        <v>561</v>
      </c>
    </row>
    <row r="35" spans="1:105" customFormat="1" ht="15" customHeight="1" x14ac:dyDescent="0.25">
      <c r="A35" s="38">
        <v>23940</v>
      </c>
      <c r="B35" s="58" t="s">
        <v>334</v>
      </c>
      <c r="C35" s="58" t="s">
        <v>335</v>
      </c>
      <c r="D35" s="58" t="s">
        <v>336</v>
      </c>
      <c r="E35" s="58">
        <v>75976</v>
      </c>
      <c r="F35" s="58" t="s">
        <v>337</v>
      </c>
      <c r="G35" s="58">
        <v>4</v>
      </c>
      <c r="H35" s="58" t="s">
        <v>60</v>
      </c>
      <c r="I35" s="19"/>
      <c r="J35" s="19" t="s">
        <v>159</v>
      </c>
      <c r="K35" s="19"/>
      <c r="L35" s="58" t="s">
        <v>160</v>
      </c>
      <c r="M35" s="19">
        <v>53</v>
      </c>
      <c r="N35" s="19">
        <v>1</v>
      </c>
      <c r="O35" s="19">
        <v>54</v>
      </c>
      <c r="P35" s="58" t="s">
        <v>61</v>
      </c>
      <c r="Q35" s="31">
        <v>96975</v>
      </c>
      <c r="R35" s="58" t="s">
        <v>208</v>
      </c>
      <c r="S35" s="58"/>
      <c r="T35" s="58">
        <v>48073951100</v>
      </c>
      <c r="V35" s="58"/>
      <c r="W35" s="58"/>
      <c r="X35" s="58"/>
      <c r="Y35" s="58"/>
      <c r="Z35" s="58"/>
      <c r="AA35" s="58"/>
      <c r="AB35" s="58"/>
      <c r="AC35" s="15"/>
      <c r="AD35" s="58" t="s">
        <v>569</v>
      </c>
    </row>
    <row r="36" spans="1:105" customFormat="1" ht="15" customHeight="1" x14ac:dyDescent="0.25">
      <c r="A36" s="38">
        <v>23941</v>
      </c>
      <c r="B36" s="58" t="s">
        <v>338</v>
      </c>
      <c r="C36" s="58" t="s">
        <v>339</v>
      </c>
      <c r="D36" s="58" t="s">
        <v>340</v>
      </c>
      <c r="E36" s="58">
        <v>75839</v>
      </c>
      <c r="F36" s="58" t="s">
        <v>72</v>
      </c>
      <c r="G36" s="58">
        <v>4</v>
      </c>
      <c r="H36" s="58" t="s">
        <v>60</v>
      </c>
      <c r="I36" s="19"/>
      <c r="J36" s="19" t="s">
        <v>159</v>
      </c>
      <c r="K36" s="19"/>
      <c r="L36" s="58" t="s">
        <v>160</v>
      </c>
      <c r="M36" s="19">
        <v>52</v>
      </c>
      <c r="N36" s="19">
        <v>2</v>
      </c>
      <c r="O36" s="19">
        <v>54</v>
      </c>
      <c r="P36" s="58" t="s">
        <v>61</v>
      </c>
      <c r="Q36" s="44">
        <v>92243</v>
      </c>
      <c r="R36" s="58" t="s">
        <v>208</v>
      </c>
      <c r="S36" s="58"/>
      <c r="T36" s="58">
        <v>48001951000</v>
      </c>
      <c r="V36" s="58"/>
      <c r="W36" s="58"/>
      <c r="X36" s="58"/>
      <c r="Y36" s="58"/>
      <c r="Z36" s="58"/>
      <c r="AA36" s="58"/>
      <c r="AB36" s="58"/>
      <c r="AC36" s="15"/>
      <c r="AD36" s="58" t="s">
        <v>570</v>
      </c>
    </row>
    <row r="37" spans="1:105" customFormat="1" ht="15" customHeight="1" x14ac:dyDescent="0.25">
      <c r="A37" s="43">
        <v>23944</v>
      </c>
      <c r="B37" s="39" t="s">
        <v>341</v>
      </c>
      <c r="C37" s="40" t="s">
        <v>342</v>
      </c>
      <c r="D37" s="40" t="s">
        <v>343</v>
      </c>
      <c r="E37" s="40">
        <v>78596</v>
      </c>
      <c r="F37" s="40" t="s">
        <v>66</v>
      </c>
      <c r="G37" s="40">
        <v>11</v>
      </c>
      <c r="H37" s="40" t="s">
        <v>57</v>
      </c>
      <c r="I37" s="41" t="s">
        <v>159</v>
      </c>
      <c r="J37" s="41"/>
      <c r="K37" s="41" t="s">
        <v>159</v>
      </c>
      <c r="L37" s="40" t="s">
        <v>161</v>
      </c>
      <c r="M37" s="41">
        <v>44</v>
      </c>
      <c r="N37" s="41">
        <v>6</v>
      </c>
      <c r="O37" s="41">
        <v>50</v>
      </c>
      <c r="P37" s="40" t="s">
        <v>61</v>
      </c>
      <c r="Q37" s="42">
        <v>181500</v>
      </c>
      <c r="R37" s="39" t="s">
        <v>600</v>
      </c>
      <c r="S37" s="40"/>
      <c r="T37" s="40">
        <v>48215022701</v>
      </c>
      <c r="V37" s="58"/>
      <c r="W37" s="58"/>
      <c r="X37" s="58"/>
      <c r="Y37" s="58"/>
      <c r="Z37" s="58"/>
      <c r="AA37" s="58"/>
      <c r="AB37" s="58"/>
      <c r="AC37" s="15"/>
      <c r="AD37" s="58" t="s">
        <v>573</v>
      </c>
    </row>
    <row r="38" spans="1:105" customFormat="1" ht="15" customHeight="1" x14ac:dyDescent="0.25">
      <c r="A38" s="43">
        <v>23949</v>
      </c>
      <c r="B38" s="39" t="s">
        <v>344</v>
      </c>
      <c r="C38" s="40" t="s">
        <v>345</v>
      </c>
      <c r="D38" s="40" t="s">
        <v>127</v>
      </c>
      <c r="E38" s="40">
        <v>75604</v>
      </c>
      <c r="F38" s="40" t="s">
        <v>128</v>
      </c>
      <c r="G38" s="40">
        <v>4</v>
      </c>
      <c r="H38" s="40" t="s">
        <v>57</v>
      </c>
      <c r="I38" s="41" t="s">
        <v>159</v>
      </c>
      <c r="J38" s="41"/>
      <c r="K38" s="41" t="s">
        <v>159</v>
      </c>
      <c r="L38" s="40" t="s">
        <v>160</v>
      </c>
      <c r="M38" s="41">
        <v>120</v>
      </c>
      <c r="N38" s="41">
        <v>0</v>
      </c>
      <c r="O38" s="41">
        <v>120</v>
      </c>
      <c r="P38" s="40" t="s">
        <v>61</v>
      </c>
      <c r="Q38" s="42">
        <v>208928</v>
      </c>
      <c r="R38" s="39" t="s">
        <v>604</v>
      </c>
      <c r="S38" s="40"/>
      <c r="T38" s="40">
        <v>48183000700</v>
      </c>
      <c r="V38" s="58"/>
      <c r="W38" s="58"/>
      <c r="X38" s="58"/>
      <c r="Y38" s="58"/>
      <c r="Z38" s="58"/>
      <c r="AA38" s="58"/>
      <c r="AB38" s="58"/>
      <c r="AC38" s="15"/>
      <c r="AD38" s="58" t="s">
        <v>577</v>
      </c>
    </row>
    <row r="39" spans="1:105" customFormat="1" ht="15" customHeight="1" x14ac:dyDescent="0.25">
      <c r="A39" s="38">
        <v>23951</v>
      </c>
      <c r="B39" s="58" t="s">
        <v>347</v>
      </c>
      <c r="C39" s="58" t="s">
        <v>348</v>
      </c>
      <c r="D39" s="58" t="s">
        <v>108</v>
      </c>
      <c r="E39" s="58">
        <v>78520</v>
      </c>
      <c r="F39" s="58" t="s">
        <v>68</v>
      </c>
      <c r="G39" s="58">
        <v>11</v>
      </c>
      <c r="H39" s="58" t="s">
        <v>57</v>
      </c>
      <c r="I39" s="19" t="s">
        <v>159</v>
      </c>
      <c r="J39" s="19"/>
      <c r="K39" s="19" t="s">
        <v>159</v>
      </c>
      <c r="L39" s="58" t="s">
        <v>158</v>
      </c>
      <c r="M39" s="19">
        <v>44</v>
      </c>
      <c r="N39" s="19">
        <v>0</v>
      </c>
      <c r="O39" s="19">
        <v>44</v>
      </c>
      <c r="P39" s="58" t="s">
        <v>61</v>
      </c>
      <c r="Q39" s="31">
        <v>177126</v>
      </c>
      <c r="R39" s="58" t="s">
        <v>147</v>
      </c>
      <c r="S39" s="58"/>
      <c r="T39" s="58">
        <v>48061014001</v>
      </c>
      <c r="V39" s="58"/>
      <c r="W39" s="58"/>
      <c r="X39" s="58"/>
      <c r="Y39" s="58"/>
      <c r="Z39" s="58"/>
      <c r="AA39" s="58"/>
      <c r="AB39" s="58"/>
      <c r="AC39" s="15"/>
      <c r="AD39" s="58" t="s">
        <v>579</v>
      </c>
    </row>
    <row r="40" spans="1:105" customFormat="1" ht="15" customHeight="1" x14ac:dyDescent="0.25">
      <c r="A40" s="38">
        <v>23959</v>
      </c>
      <c r="B40" s="58" t="s">
        <v>349</v>
      </c>
      <c r="C40" s="58" t="s">
        <v>350</v>
      </c>
      <c r="D40" s="58" t="s">
        <v>351</v>
      </c>
      <c r="E40" s="58">
        <v>76059</v>
      </c>
      <c r="F40" s="58" t="s">
        <v>352</v>
      </c>
      <c r="G40" s="58">
        <v>3</v>
      </c>
      <c r="H40" s="58" t="s">
        <v>60</v>
      </c>
      <c r="I40" s="19"/>
      <c r="J40" s="19" t="s">
        <v>159</v>
      </c>
      <c r="K40" s="19"/>
      <c r="L40" s="58" t="s">
        <v>160</v>
      </c>
      <c r="M40" s="19">
        <v>36</v>
      </c>
      <c r="N40" s="19">
        <v>0</v>
      </c>
      <c r="O40" s="19">
        <v>36</v>
      </c>
      <c r="P40" s="58" t="s">
        <v>58</v>
      </c>
      <c r="Q40" s="31">
        <v>58461</v>
      </c>
      <c r="R40" s="58" t="s">
        <v>503</v>
      </c>
      <c r="S40" s="58"/>
      <c r="T40" s="58">
        <v>48251130304</v>
      </c>
      <c r="V40" s="58"/>
      <c r="W40" s="58"/>
      <c r="X40" s="58"/>
      <c r="Y40" s="58"/>
      <c r="Z40" s="58"/>
      <c r="AA40" s="58"/>
      <c r="AB40" s="58"/>
      <c r="AC40" s="15"/>
      <c r="AD40" s="58" t="s">
        <v>587</v>
      </c>
    </row>
    <row r="41" spans="1:105" customFormat="1" ht="15" x14ac:dyDescent="0.25">
      <c r="A41" s="43">
        <v>23963</v>
      </c>
      <c r="B41" s="39" t="s">
        <v>617</v>
      </c>
      <c r="C41" s="40" t="s">
        <v>618</v>
      </c>
      <c r="D41" s="40" t="s">
        <v>78</v>
      </c>
      <c r="E41" s="40">
        <v>78119</v>
      </c>
      <c r="F41" s="40" t="s">
        <v>79</v>
      </c>
      <c r="G41" s="40">
        <v>9</v>
      </c>
      <c r="H41" s="40" t="s">
        <v>60</v>
      </c>
      <c r="I41" s="41"/>
      <c r="J41" s="41" t="s">
        <v>159</v>
      </c>
      <c r="K41" s="41"/>
      <c r="L41" s="40" t="s">
        <v>160</v>
      </c>
      <c r="M41" s="41">
        <v>46</v>
      </c>
      <c r="N41" s="41">
        <v>2</v>
      </c>
      <c r="O41" s="41">
        <v>48</v>
      </c>
      <c r="P41" s="40" t="s">
        <v>61</v>
      </c>
      <c r="Q41" s="45">
        <v>81750</v>
      </c>
      <c r="R41" s="40" t="s">
        <v>80</v>
      </c>
      <c r="S41" s="40"/>
      <c r="T41" s="40">
        <v>48255970300</v>
      </c>
      <c r="V41" s="58"/>
      <c r="W41" s="58"/>
      <c r="X41" s="58"/>
      <c r="Y41" s="58"/>
      <c r="Z41" s="58"/>
      <c r="AA41" s="58"/>
      <c r="AB41" s="58"/>
      <c r="AC41" s="15"/>
      <c r="AD41" s="58" t="s">
        <v>619</v>
      </c>
    </row>
    <row r="42" spans="1:105" s="15" customFormat="1" ht="15" customHeight="1" x14ac:dyDescent="0.25">
      <c r="A42" s="66" t="s">
        <v>22</v>
      </c>
      <c r="B42" s="71"/>
      <c r="C42" s="25">
        <v>12387198.449999999</v>
      </c>
      <c r="D42" s="72"/>
      <c r="E42" s="47"/>
      <c r="F42" s="72"/>
      <c r="G42" s="73"/>
      <c r="H42" s="74"/>
      <c r="I42" s="73"/>
      <c r="J42" s="73"/>
      <c r="K42" s="73"/>
      <c r="L42" s="72"/>
      <c r="M42" s="72"/>
      <c r="N42" s="72"/>
      <c r="O42" s="72"/>
      <c r="P42" s="75" t="s">
        <v>18</v>
      </c>
      <c r="Q42" s="76">
        <f>SUM(Q13:Q41)</f>
        <v>18434628.499999989</v>
      </c>
      <c r="R42" s="77"/>
      <c r="S42" s="72"/>
      <c r="T42" s="72"/>
      <c r="U42" s="72"/>
      <c r="V42" s="72"/>
      <c r="W42" s="72"/>
      <c r="X42" s="72"/>
      <c r="AD42" s="59"/>
      <c r="AE42" s="59"/>
      <c r="AF42" s="59"/>
      <c r="AG42" s="59"/>
      <c r="AH42" s="59"/>
      <c r="AI42" s="59"/>
      <c r="AJ42" s="59"/>
      <c r="AK42" s="59"/>
      <c r="AL42" s="59"/>
      <c r="AM42" s="59"/>
      <c r="AN42" s="59"/>
      <c r="AO42" s="59"/>
      <c r="AP42" s="59"/>
      <c r="AQ42" s="59"/>
      <c r="AR42" s="59"/>
      <c r="AS42" s="59"/>
      <c r="AT42" s="59"/>
      <c r="AU42" s="59"/>
      <c r="AV42" s="59"/>
      <c r="AW42" s="59"/>
      <c r="AX42" s="59"/>
      <c r="AY42" s="59"/>
      <c r="AZ42" s="59"/>
      <c r="BA42" s="59"/>
      <c r="BB42" s="59"/>
      <c r="BC42" s="59"/>
      <c r="BD42" s="59"/>
      <c r="BE42" s="59"/>
      <c r="BF42" s="59"/>
      <c r="BG42" s="59"/>
      <c r="BH42" s="59"/>
      <c r="BI42" s="59"/>
      <c r="BJ42" s="59"/>
      <c r="BK42" s="59"/>
      <c r="BL42" s="59"/>
      <c r="BM42" s="59"/>
      <c r="BN42" s="59"/>
      <c r="BO42" s="59"/>
      <c r="BP42" s="59"/>
      <c r="BQ42" s="59"/>
      <c r="BR42" s="59"/>
      <c r="BS42" s="59"/>
      <c r="BT42" s="59"/>
      <c r="BU42" s="59"/>
      <c r="BV42" s="59"/>
      <c r="BW42" s="59"/>
      <c r="BX42" s="59"/>
      <c r="BY42" s="59"/>
      <c r="BZ42" s="59"/>
      <c r="CA42" s="59"/>
      <c r="CB42" s="59"/>
      <c r="CC42" s="59"/>
      <c r="CD42" s="59"/>
      <c r="CE42" s="59"/>
      <c r="CF42" s="59"/>
      <c r="CG42" s="59"/>
      <c r="CH42" s="59"/>
      <c r="CI42" s="59"/>
      <c r="CJ42" s="59"/>
      <c r="CK42" s="59"/>
      <c r="CL42" s="59"/>
      <c r="CM42" s="59"/>
      <c r="CN42" s="59"/>
      <c r="CO42" s="59"/>
      <c r="CP42" s="59"/>
      <c r="CQ42" s="59"/>
      <c r="CR42" s="59"/>
      <c r="CS42" s="59"/>
      <c r="CT42" s="59"/>
      <c r="CU42" s="59"/>
      <c r="CV42" s="59"/>
      <c r="CW42" s="59"/>
      <c r="CX42" s="59"/>
      <c r="CY42" s="59"/>
      <c r="CZ42" s="59"/>
      <c r="DA42" s="59"/>
    </row>
    <row r="43" spans="1:105" s="15" customFormat="1" ht="15" customHeight="1" x14ac:dyDescent="0.25">
      <c r="A43" s="66"/>
      <c r="B43" s="65" t="s">
        <v>19</v>
      </c>
      <c r="C43" s="25">
        <f>0.05*C252</f>
        <v>4129066.1500000008</v>
      </c>
      <c r="D43" s="72"/>
      <c r="E43" s="47"/>
      <c r="F43" s="72"/>
      <c r="G43" s="73"/>
      <c r="H43" s="74"/>
      <c r="I43" s="73"/>
      <c r="J43" s="73"/>
      <c r="K43" s="73"/>
      <c r="L43" s="72"/>
      <c r="M43" s="72"/>
      <c r="N43" s="72"/>
      <c r="O43" s="72"/>
      <c r="P43" s="75"/>
      <c r="Q43" s="76"/>
      <c r="R43" s="77"/>
      <c r="S43" s="72"/>
      <c r="T43" s="72"/>
      <c r="U43" s="72"/>
      <c r="V43" s="72"/>
      <c r="W43" s="72"/>
      <c r="X43" s="72"/>
      <c r="AD43" s="59"/>
      <c r="AE43" s="59"/>
      <c r="AF43" s="59"/>
      <c r="AG43" s="59"/>
      <c r="AH43" s="59"/>
      <c r="AI43" s="59"/>
      <c r="AJ43" s="59"/>
      <c r="AK43" s="59"/>
      <c r="AL43" s="59"/>
      <c r="AM43" s="59"/>
      <c r="AN43" s="59"/>
      <c r="AO43" s="59"/>
      <c r="AP43" s="59"/>
      <c r="AQ43" s="59"/>
      <c r="AR43" s="59"/>
      <c r="AS43" s="59"/>
      <c r="AT43" s="59"/>
      <c r="AU43" s="59"/>
      <c r="AV43" s="59"/>
      <c r="AW43" s="59"/>
      <c r="AX43" s="59"/>
      <c r="AY43" s="59"/>
      <c r="AZ43" s="59"/>
      <c r="BA43" s="59"/>
      <c r="BB43" s="59"/>
      <c r="BC43" s="59"/>
      <c r="BD43" s="59"/>
      <c r="BE43" s="59"/>
      <c r="BF43" s="59"/>
      <c r="BG43" s="59"/>
      <c r="BH43" s="59"/>
      <c r="BI43" s="59"/>
      <c r="BJ43" s="59"/>
      <c r="BK43" s="59"/>
      <c r="BL43" s="59"/>
      <c r="BM43" s="59"/>
      <c r="BN43" s="59"/>
      <c r="BO43" s="59"/>
      <c r="BP43" s="59"/>
      <c r="BQ43" s="59"/>
      <c r="BR43" s="59"/>
      <c r="BS43" s="59"/>
      <c r="BT43" s="59"/>
      <c r="BU43" s="59"/>
      <c r="BV43" s="59"/>
      <c r="BW43" s="59"/>
      <c r="BX43" s="59"/>
      <c r="BY43" s="59"/>
      <c r="BZ43" s="59"/>
      <c r="CA43" s="59"/>
      <c r="CB43" s="59"/>
      <c r="CC43" s="59"/>
      <c r="CD43" s="59"/>
      <c r="CE43" s="59"/>
      <c r="CF43" s="59"/>
      <c r="CG43" s="59"/>
      <c r="CH43" s="59"/>
      <c r="CI43" s="59"/>
      <c r="CJ43" s="59"/>
      <c r="CK43" s="59"/>
      <c r="CL43" s="59"/>
      <c r="CM43" s="59"/>
      <c r="CN43" s="59"/>
      <c r="CO43" s="59"/>
      <c r="CP43" s="59"/>
      <c r="CQ43" s="59"/>
      <c r="CR43" s="59"/>
      <c r="CS43" s="59"/>
      <c r="CT43" s="59"/>
      <c r="CU43" s="59"/>
      <c r="CV43" s="59"/>
      <c r="CW43" s="59"/>
      <c r="CX43" s="59"/>
      <c r="CY43" s="59"/>
      <c r="CZ43" s="59"/>
      <c r="DA43" s="59"/>
    </row>
    <row r="44" spans="1:105" s="82" customFormat="1" ht="15" customHeight="1" x14ac:dyDescent="0.2">
      <c r="A44" s="78"/>
      <c r="B44" s="61"/>
      <c r="C44" s="79"/>
      <c r="D44" s="61"/>
      <c r="E44" s="47"/>
      <c r="F44" s="61"/>
      <c r="G44" s="80"/>
      <c r="H44" s="61"/>
      <c r="I44" s="80"/>
      <c r="J44" s="80"/>
      <c r="K44" s="80"/>
      <c r="L44" s="61"/>
      <c r="M44" s="61"/>
      <c r="N44" s="61"/>
      <c r="O44" s="61"/>
      <c r="P44" s="61"/>
      <c r="Q44" s="81"/>
      <c r="R44" s="61"/>
      <c r="S44" s="61"/>
      <c r="T44" s="61"/>
      <c r="U44" s="61"/>
      <c r="V44" s="61"/>
      <c r="W44" s="61"/>
      <c r="X44" s="61"/>
      <c r="Y44" s="61"/>
      <c r="Z44" s="61"/>
      <c r="AA44" s="61"/>
      <c r="AB44" s="61"/>
      <c r="AC44" s="61"/>
    </row>
    <row r="45" spans="1:105" s="15" customFormat="1" ht="15" customHeight="1" x14ac:dyDescent="0.2">
      <c r="A45" s="83" t="s">
        <v>21</v>
      </c>
      <c r="C45" s="23"/>
      <c r="E45" s="47"/>
      <c r="G45" s="47"/>
      <c r="I45" s="47"/>
      <c r="J45" s="47"/>
      <c r="K45" s="47"/>
      <c r="Q45" s="33"/>
    </row>
    <row r="46" spans="1:105" s="59" customFormat="1" ht="15" x14ac:dyDescent="0.25">
      <c r="A46" s="15">
        <v>23029</v>
      </c>
      <c r="B46" s="15" t="s">
        <v>209</v>
      </c>
      <c r="C46" s="15" t="s">
        <v>284</v>
      </c>
      <c r="D46" s="15" t="s">
        <v>113</v>
      </c>
      <c r="E46" s="15">
        <v>79072</v>
      </c>
      <c r="F46" s="15" t="s">
        <v>114</v>
      </c>
      <c r="G46" s="15">
        <v>1</v>
      </c>
      <c r="H46" s="15" t="s">
        <v>60</v>
      </c>
      <c r="I46" s="15"/>
      <c r="J46" s="15"/>
      <c r="K46" s="15"/>
      <c r="L46" s="15" t="s">
        <v>158</v>
      </c>
      <c r="M46" s="47">
        <v>34</v>
      </c>
      <c r="N46" s="47">
        <v>0</v>
      </c>
      <c r="O46" s="47">
        <v>34</v>
      </c>
      <c r="P46" s="15" t="s">
        <v>58</v>
      </c>
      <c r="Q46" s="33">
        <v>1048643</v>
      </c>
      <c r="R46" s="15" t="s">
        <v>662</v>
      </c>
      <c r="S46" s="15" t="s">
        <v>531</v>
      </c>
      <c r="T46" s="15">
        <v>48189950400</v>
      </c>
      <c r="U46" s="15">
        <v>48189950400</v>
      </c>
      <c r="V46" s="15">
        <v>77</v>
      </c>
      <c r="W46" s="15">
        <v>17</v>
      </c>
      <c r="X46" s="15">
        <v>4</v>
      </c>
      <c r="Y46" s="15">
        <v>8</v>
      </c>
      <c r="Z46" s="15">
        <v>4</v>
      </c>
      <c r="AA46" s="15">
        <v>0</v>
      </c>
      <c r="AB46" s="15">
        <f>SUM(V46:AA46)</f>
        <v>110</v>
      </c>
      <c r="AC46" s="15"/>
    </row>
    <row r="47" spans="1:105" s="59" customFormat="1" ht="15" x14ac:dyDescent="0.25">
      <c r="A47" s="43">
        <v>23911</v>
      </c>
      <c r="B47" s="39" t="s">
        <v>353</v>
      </c>
      <c r="C47" s="40" t="s">
        <v>354</v>
      </c>
      <c r="D47" s="40" t="s">
        <v>210</v>
      </c>
      <c r="E47" s="40">
        <v>79015</v>
      </c>
      <c r="F47" s="40" t="s">
        <v>87</v>
      </c>
      <c r="G47" s="40">
        <v>1</v>
      </c>
      <c r="H47" s="40" t="s">
        <v>60</v>
      </c>
      <c r="I47" s="47"/>
      <c r="J47" s="47"/>
      <c r="K47" s="47"/>
      <c r="L47" s="40" t="s">
        <v>158</v>
      </c>
      <c r="M47" s="41">
        <v>65</v>
      </c>
      <c r="N47" s="41">
        <v>7</v>
      </c>
      <c r="O47" s="41">
        <v>72</v>
      </c>
      <c r="P47" s="40" t="s">
        <v>58</v>
      </c>
      <c r="Q47" s="45">
        <v>118750</v>
      </c>
      <c r="R47" s="39" t="s">
        <v>531</v>
      </c>
      <c r="S47" s="40"/>
      <c r="T47" s="40">
        <v>48381021801</v>
      </c>
      <c r="U47" s="15"/>
      <c r="V47" s="15"/>
      <c r="W47" s="15"/>
      <c r="X47" s="15"/>
      <c r="Y47" s="15"/>
      <c r="Z47" s="15"/>
      <c r="AA47" s="15"/>
      <c r="AB47" s="15"/>
      <c r="AC47" s="15"/>
      <c r="AD47" s="15" t="s">
        <v>542</v>
      </c>
    </row>
    <row r="48" spans="1:105" s="15" customFormat="1" ht="15" customHeight="1" x14ac:dyDescent="0.25">
      <c r="A48" s="66" t="s">
        <v>22</v>
      </c>
      <c r="B48" s="71"/>
      <c r="C48" s="25">
        <v>710881.89586522221</v>
      </c>
      <c r="D48" s="72"/>
      <c r="E48" s="47"/>
      <c r="F48" s="72"/>
      <c r="G48" s="73"/>
      <c r="H48" s="74"/>
      <c r="I48" s="73"/>
      <c r="J48" s="73"/>
      <c r="K48" s="73"/>
      <c r="L48" s="72"/>
      <c r="M48" s="72"/>
      <c r="N48" s="72"/>
      <c r="O48" s="72"/>
      <c r="P48" s="75" t="s">
        <v>18</v>
      </c>
      <c r="Q48" s="76">
        <f>SUM(Q46:Q47)</f>
        <v>1167393</v>
      </c>
      <c r="R48" s="77"/>
      <c r="S48" s="72"/>
      <c r="T48" s="72"/>
      <c r="U48" s="72"/>
      <c r="V48" s="72"/>
      <c r="W48" s="72"/>
      <c r="X48" s="72"/>
      <c r="AD48" s="59"/>
      <c r="AE48" s="59"/>
      <c r="AF48" s="59"/>
      <c r="AG48" s="59"/>
      <c r="AH48" s="59"/>
      <c r="AI48" s="59"/>
      <c r="AJ48" s="59"/>
      <c r="AK48" s="59"/>
      <c r="AL48" s="59"/>
      <c r="AM48" s="59"/>
      <c r="AN48" s="59"/>
      <c r="AO48" s="59"/>
      <c r="AP48" s="59"/>
      <c r="AQ48" s="59"/>
      <c r="AR48" s="59"/>
      <c r="AS48" s="59"/>
      <c r="AT48" s="59"/>
      <c r="AU48" s="59"/>
      <c r="AV48" s="59"/>
      <c r="AW48" s="59"/>
      <c r="AX48" s="59"/>
      <c r="AY48" s="59"/>
      <c r="AZ48" s="59"/>
      <c r="BA48" s="59"/>
      <c r="BB48" s="59"/>
      <c r="BC48" s="59"/>
      <c r="BD48" s="59"/>
      <c r="BE48" s="59"/>
      <c r="BF48" s="59"/>
      <c r="BG48" s="59"/>
      <c r="BH48" s="59"/>
      <c r="BI48" s="59"/>
      <c r="BJ48" s="59"/>
      <c r="BK48" s="59"/>
      <c r="BL48" s="59"/>
      <c r="BM48" s="59"/>
      <c r="BN48" s="59"/>
      <c r="BO48" s="59"/>
      <c r="BP48" s="59"/>
      <c r="BQ48" s="59"/>
      <c r="BR48" s="59"/>
      <c r="BS48" s="59"/>
      <c r="BT48" s="59"/>
      <c r="BU48" s="59"/>
      <c r="BV48" s="59"/>
      <c r="BW48" s="59"/>
      <c r="BX48" s="59"/>
      <c r="BY48" s="59"/>
      <c r="BZ48" s="59"/>
      <c r="CA48" s="59"/>
      <c r="CB48" s="59"/>
      <c r="CC48" s="59"/>
      <c r="CD48" s="59"/>
      <c r="CE48" s="59"/>
      <c r="CF48" s="59"/>
      <c r="CG48" s="59"/>
      <c r="CH48" s="59"/>
      <c r="CI48" s="59"/>
      <c r="CJ48" s="59"/>
      <c r="CK48" s="59"/>
      <c r="CL48" s="59"/>
      <c r="CM48" s="59"/>
      <c r="CN48" s="59"/>
      <c r="CO48" s="59"/>
      <c r="CP48" s="59"/>
      <c r="CQ48" s="59"/>
      <c r="CR48" s="59"/>
      <c r="CS48" s="59"/>
      <c r="CT48" s="59"/>
      <c r="CU48" s="59"/>
      <c r="CV48" s="59"/>
      <c r="CW48" s="59"/>
      <c r="CX48" s="59"/>
      <c r="CY48" s="59"/>
      <c r="CZ48" s="59"/>
      <c r="DA48" s="59"/>
    </row>
    <row r="49" spans="1:105" s="15" customFormat="1" ht="15" customHeight="1" collapsed="1" x14ac:dyDescent="0.2">
      <c r="A49" s="46"/>
      <c r="C49" s="23"/>
      <c r="E49" s="47"/>
      <c r="G49" s="47"/>
      <c r="I49" s="47"/>
      <c r="J49" s="47"/>
      <c r="K49" s="47"/>
      <c r="Q49" s="33"/>
    </row>
    <row r="50" spans="1:105" s="59" customFormat="1" ht="15" customHeight="1" x14ac:dyDescent="0.25">
      <c r="A50" s="84" t="s">
        <v>28</v>
      </c>
      <c r="B50" s="15"/>
      <c r="C50" s="23"/>
      <c r="D50" s="15"/>
      <c r="E50" s="47"/>
      <c r="F50" s="15"/>
      <c r="G50" s="47"/>
      <c r="H50" s="15"/>
      <c r="I50" s="47"/>
      <c r="J50" s="47"/>
      <c r="K50" s="47"/>
      <c r="L50" s="15"/>
      <c r="M50" s="15"/>
      <c r="N50" s="15"/>
      <c r="O50" s="15"/>
      <c r="P50" s="15"/>
      <c r="Q50" s="33"/>
      <c r="R50" s="15"/>
      <c r="S50" s="15"/>
      <c r="T50" s="15"/>
      <c r="U50" s="15"/>
      <c r="V50" s="15"/>
      <c r="W50" s="15"/>
      <c r="X50" s="15"/>
      <c r="Y50" s="15"/>
      <c r="Z50" s="15"/>
      <c r="AA50" s="15"/>
      <c r="AB50" s="15"/>
      <c r="AC50" s="15"/>
    </row>
    <row r="51" spans="1:105" s="59" customFormat="1" ht="15" x14ac:dyDescent="0.25">
      <c r="A51" s="15">
        <v>23137</v>
      </c>
      <c r="B51" s="15" t="s">
        <v>212</v>
      </c>
      <c r="C51" s="15" t="s">
        <v>214</v>
      </c>
      <c r="D51" s="15" t="s">
        <v>85</v>
      </c>
      <c r="E51" s="15">
        <v>79103</v>
      </c>
      <c r="F51" s="15" t="s">
        <v>86</v>
      </c>
      <c r="G51" s="15">
        <v>1</v>
      </c>
      <c r="H51" s="15" t="s">
        <v>57</v>
      </c>
      <c r="I51" s="15"/>
      <c r="J51" s="15"/>
      <c r="K51" s="15"/>
      <c r="L51" s="15" t="s">
        <v>158</v>
      </c>
      <c r="M51" s="47">
        <v>72</v>
      </c>
      <c r="N51" s="47">
        <v>0</v>
      </c>
      <c r="O51" s="47">
        <v>72</v>
      </c>
      <c r="P51" s="15" t="s">
        <v>61</v>
      </c>
      <c r="Q51" s="33">
        <v>1311767</v>
      </c>
      <c r="R51" s="15" t="s">
        <v>483</v>
      </c>
      <c r="S51" s="15" t="s">
        <v>664</v>
      </c>
      <c r="T51" s="15">
        <v>48375014500</v>
      </c>
      <c r="U51" s="15">
        <v>48375014500</v>
      </c>
      <c r="V51" s="15">
        <v>137</v>
      </c>
      <c r="W51" s="15">
        <v>17</v>
      </c>
      <c r="X51" s="15">
        <v>4</v>
      </c>
      <c r="Y51" s="15">
        <v>8</v>
      </c>
      <c r="Z51" s="15">
        <v>4</v>
      </c>
      <c r="AA51" s="15">
        <v>0</v>
      </c>
      <c r="AB51" s="15">
        <f>SUM(V51:AA51)</f>
        <v>170</v>
      </c>
      <c r="AC51" s="15"/>
    </row>
    <row r="52" spans="1:105" s="59" customFormat="1" ht="15" x14ac:dyDescent="0.25">
      <c r="A52" s="15">
        <v>23178</v>
      </c>
      <c r="B52" s="15" t="s">
        <v>665</v>
      </c>
      <c r="C52" s="15" t="s">
        <v>666</v>
      </c>
      <c r="D52" s="15" t="s">
        <v>84</v>
      </c>
      <c r="E52" s="15">
        <v>79407</v>
      </c>
      <c r="F52" s="15" t="s">
        <v>84</v>
      </c>
      <c r="G52" s="15">
        <v>1</v>
      </c>
      <c r="H52" s="15" t="s">
        <v>57</v>
      </c>
      <c r="I52" s="15"/>
      <c r="J52" s="15"/>
      <c r="K52" s="15"/>
      <c r="L52" s="15" t="s">
        <v>158</v>
      </c>
      <c r="M52" s="47">
        <v>98</v>
      </c>
      <c r="N52" s="47">
        <v>12</v>
      </c>
      <c r="O52" s="47">
        <v>110</v>
      </c>
      <c r="P52" s="15" t="s">
        <v>61</v>
      </c>
      <c r="Q52" s="33">
        <v>1967650</v>
      </c>
      <c r="R52" s="15" t="s">
        <v>667</v>
      </c>
      <c r="S52" s="15" t="s">
        <v>75</v>
      </c>
      <c r="T52" s="15">
        <v>48303001706</v>
      </c>
      <c r="U52" s="15">
        <v>48303001715</v>
      </c>
      <c r="V52" s="15">
        <v>135</v>
      </c>
      <c r="W52" s="15">
        <v>17</v>
      </c>
      <c r="X52" s="15">
        <v>4</v>
      </c>
      <c r="Y52" s="15">
        <v>8</v>
      </c>
      <c r="Z52" s="15">
        <v>4</v>
      </c>
      <c r="AA52" s="15">
        <v>0</v>
      </c>
      <c r="AB52" s="15">
        <f>SUM(V52:AA52)</f>
        <v>168</v>
      </c>
      <c r="AC52" s="15"/>
    </row>
    <row r="53" spans="1:105" s="59" customFormat="1" ht="15" x14ac:dyDescent="0.25">
      <c r="A53" s="15">
        <v>23127</v>
      </c>
      <c r="B53" s="15" t="s">
        <v>211</v>
      </c>
      <c r="C53" s="15" t="s">
        <v>213</v>
      </c>
      <c r="D53" s="15" t="s">
        <v>85</v>
      </c>
      <c r="E53" s="15">
        <v>79103</v>
      </c>
      <c r="F53" s="15" t="s">
        <v>87</v>
      </c>
      <c r="G53" s="15">
        <v>1</v>
      </c>
      <c r="H53" s="15" t="s">
        <v>57</v>
      </c>
      <c r="I53" s="15"/>
      <c r="J53" s="15"/>
      <c r="K53" s="15"/>
      <c r="L53" s="15" t="s">
        <v>158</v>
      </c>
      <c r="M53" s="47">
        <v>42</v>
      </c>
      <c r="N53" s="47">
        <v>0</v>
      </c>
      <c r="O53" s="47">
        <v>42</v>
      </c>
      <c r="P53" s="15" t="s">
        <v>61</v>
      </c>
      <c r="Q53" s="33">
        <v>1003450</v>
      </c>
      <c r="R53" s="15" t="s">
        <v>663</v>
      </c>
      <c r="S53" s="15" t="s">
        <v>481</v>
      </c>
      <c r="T53" s="15">
        <v>48381020600</v>
      </c>
      <c r="U53" s="15">
        <v>48381020600</v>
      </c>
      <c r="V53" s="15">
        <v>137</v>
      </c>
      <c r="W53" s="15">
        <v>17</v>
      </c>
      <c r="X53" s="15">
        <v>4</v>
      </c>
      <c r="Y53" s="15">
        <v>0</v>
      </c>
      <c r="Z53" s="15">
        <v>4</v>
      </c>
      <c r="AA53" s="15">
        <v>0</v>
      </c>
      <c r="AB53" s="15">
        <f>SUM(V53:AA53)</f>
        <v>162</v>
      </c>
      <c r="AC53" s="15"/>
    </row>
    <row r="54" spans="1:105" s="59" customFormat="1" ht="15" x14ac:dyDescent="0.25">
      <c r="A54" s="52">
        <v>23952</v>
      </c>
      <c r="B54" s="15" t="s">
        <v>479</v>
      </c>
      <c r="C54" s="15" t="s">
        <v>480</v>
      </c>
      <c r="D54" s="15" t="s">
        <v>84</v>
      </c>
      <c r="E54" s="15">
        <v>79401</v>
      </c>
      <c r="F54" s="15" t="s">
        <v>84</v>
      </c>
      <c r="G54" s="15">
        <v>1</v>
      </c>
      <c r="H54" s="15" t="s">
        <v>57</v>
      </c>
      <c r="I54" s="47"/>
      <c r="J54" s="47"/>
      <c r="K54" s="47"/>
      <c r="L54" s="15" t="s">
        <v>158</v>
      </c>
      <c r="M54" s="47">
        <v>56</v>
      </c>
      <c r="N54" s="47">
        <v>0</v>
      </c>
      <c r="O54" s="47">
        <v>56</v>
      </c>
      <c r="P54" s="15" t="s">
        <v>61</v>
      </c>
      <c r="Q54" s="33">
        <v>189639</v>
      </c>
      <c r="R54" s="15" t="s">
        <v>598</v>
      </c>
      <c r="S54" s="15"/>
      <c r="T54" s="15">
        <v>48303000700</v>
      </c>
      <c r="U54" s="15"/>
      <c r="V54" s="15"/>
      <c r="W54" s="15"/>
      <c r="X54" s="15"/>
      <c r="Y54" s="15"/>
      <c r="Z54" s="15"/>
      <c r="AA54" s="15"/>
      <c r="AB54" s="15"/>
      <c r="AC54" s="15"/>
      <c r="AD54" s="15" t="s">
        <v>580</v>
      </c>
    </row>
    <row r="55" spans="1:105" s="15" customFormat="1" ht="15" customHeight="1" x14ac:dyDescent="0.25">
      <c r="A55" s="66" t="s">
        <v>22</v>
      </c>
      <c r="B55" s="71"/>
      <c r="C55" s="25">
        <v>1334712.6063511751</v>
      </c>
      <c r="D55" s="72"/>
      <c r="E55" s="47"/>
      <c r="F55" s="72"/>
      <c r="G55" s="73"/>
      <c r="H55" s="74"/>
      <c r="I55" s="73"/>
      <c r="J55" s="73"/>
      <c r="K55" s="73"/>
      <c r="L55" s="72"/>
      <c r="M55" s="72"/>
      <c r="N55" s="72"/>
      <c r="O55" s="72"/>
      <c r="P55" s="75" t="s">
        <v>18</v>
      </c>
      <c r="Q55" s="76">
        <f>SUM(Q51:Q54)</f>
        <v>4472506</v>
      </c>
      <c r="R55" s="77"/>
      <c r="S55" s="72"/>
      <c r="T55" s="72"/>
      <c r="U55" s="72"/>
      <c r="V55" s="72"/>
      <c r="W55" s="72"/>
      <c r="X55" s="72"/>
      <c r="AD55" s="59"/>
      <c r="AE55" s="59"/>
      <c r="AF55" s="59"/>
      <c r="AG55" s="59"/>
      <c r="AH55" s="59"/>
      <c r="AI55" s="59"/>
      <c r="AJ55" s="59"/>
      <c r="AK55" s="59"/>
      <c r="AL55" s="59"/>
      <c r="AM55" s="59"/>
      <c r="AN55" s="59"/>
      <c r="AO55" s="59"/>
      <c r="AP55" s="59"/>
      <c r="AQ55" s="59"/>
      <c r="AR55" s="59"/>
      <c r="AS55" s="59"/>
      <c r="AT55" s="59"/>
      <c r="AU55" s="59"/>
      <c r="AV55" s="59"/>
      <c r="AW55" s="59"/>
      <c r="AX55" s="59"/>
      <c r="AY55" s="59"/>
      <c r="AZ55" s="59"/>
      <c r="BA55" s="59"/>
      <c r="BB55" s="59"/>
      <c r="BC55" s="59"/>
      <c r="BD55" s="59"/>
      <c r="BE55" s="59"/>
      <c r="BF55" s="59"/>
      <c r="BG55" s="59"/>
      <c r="BH55" s="59"/>
      <c r="BI55" s="59"/>
      <c r="BJ55" s="59"/>
      <c r="BK55" s="59"/>
      <c r="BL55" s="59"/>
      <c r="BM55" s="59"/>
      <c r="BN55" s="59"/>
      <c r="BO55" s="59"/>
      <c r="BP55" s="59"/>
      <c r="BQ55" s="59"/>
      <c r="BR55" s="59"/>
      <c r="BS55" s="59"/>
      <c r="BT55" s="59"/>
      <c r="BU55" s="59"/>
      <c r="BV55" s="59"/>
      <c r="BW55" s="59"/>
      <c r="BX55" s="59"/>
      <c r="BY55" s="59"/>
      <c r="BZ55" s="59"/>
      <c r="CA55" s="59"/>
      <c r="CB55" s="59"/>
      <c r="CC55" s="59"/>
      <c r="CD55" s="59"/>
      <c r="CE55" s="59"/>
      <c r="CF55" s="59"/>
      <c r="CG55" s="59"/>
      <c r="CH55" s="59"/>
      <c r="CI55" s="59"/>
      <c r="CJ55" s="59"/>
      <c r="CK55" s="59"/>
      <c r="CL55" s="59"/>
      <c r="CM55" s="59"/>
      <c r="CN55" s="59"/>
      <c r="CO55" s="59"/>
      <c r="CP55" s="59"/>
      <c r="CQ55" s="59"/>
      <c r="CR55" s="59"/>
      <c r="CS55" s="59"/>
      <c r="CT55" s="59"/>
      <c r="CU55" s="59"/>
      <c r="CV55" s="59"/>
      <c r="CW55" s="59"/>
      <c r="CX55" s="59"/>
      <c r="CY55" s="59"/>
      <c r="CZ55" s="59"/>
      <c r="DA55" s="59"/>
    </row>
    <row r="56" spans="1:105" s="15" customFormat="1" ht="15" customHeight="1" collapsed="1" x14ac:dyDescent="0.2">
      <c r="A56" s="46"/>
      <c r="C56" s="23"/>
      <c r="E56" s="47"/>
      <c r="G56" s="47"/>
      <c r="I56" s="47"/>
      <c r="J56" s="47"/>
      <c r="K56" s="47"/>
      <c r="Q56" s="33"/>
    </row>
    <row r="57" spans="1:105" s="15" customFormat="1" ht="15" customHeight="1" x14ac:dyDescent="0.2">
      <c r="A57" s="83" t="s">
        <v>29</v>
      </c>
      <c r="C57" s="23"/>
      <c r="E57" s="47"/>
      <c r="G57" s="47"/>
      <c r="I57" s="47"/>
      <c r="J57" s="47"/>
      <c r="K57" s="47"/>
      <c r="Q57" s="33"/>
    </row>
    <row r="58" spans="1:105" s="59" customFormat="1" ht="15" x14ac:dyDescent="0.25">
      <c r="A58" s="15">
        <v>23152</v>
      </c>
      <c r="B58" s="15" t="s">
        <v>116</v>
      </c>
      <c r="C58" s="15" t="s">
        <v>668</v>
      </c>
      <c r="D58" s="15" t="s">
        <v>216</v>
      </c>
      <c r="E58" s="15">
        <v>76801</v>
      </c>
      <c r="F58" s="15" t="s">
        <v>218</v>
      </c>
      <c r="G58" s="15">
        <v>2</v>
      </c>
      <c r="H58" s="15" t="s">
        <v>60</v>
      </c>
      <c r="I58" s="15"/>
      <c r="J58" s="15"/>
      <c r="K58" s="15"/>
      <c r="L58" s="40" t="s">
        <v>158</v>
      </c>
      <c r="M58" s="47">
        <v>45</v>
      </c>
      <c r="N58" s="47">
        <v>4</v>
      </c>
      <c r="O58" s="47">
        <v>49</v>
      </c>
      <c r="P58" s="15" t="s">
        <v>58</v>
      </c>
      <c r="Q58" s="33">
        <v>900000</v>
      </c>
      <c r="R58" s="15" t="s">
        <v>372</v>
      </c>
      <c r="S58" s="15" t="s">
        <v>484</v>
      </c>
      <c r="T58" s="15">
        <v>48049951100</v>
      </c>
      <c r="U58" s="15">
        <v>48049950900</v>
      </c>
      <c r="V58" s="15">
        <v>133</v>
      </c>
      <c r="W58" s="15">
        <v>17</v>
      </c>
      <c r="X58" s="15">
        <v>4</v>
      </c>
      <c r="Y58" s="15">
        <v>8</v>
      </c>
      <c r="Z58" s="15">
        <v>4</v>
      </c>
      <c r="AA58" s="15">
        <v>0</v>
      </c>
      <c r="AB58" s="15">
        <f>SUM(V58:AA58)</f>
        <v>166</v>
      </c>
      <c r="AC58" s="15"/>
    </row>
    <row r="59" spans="1:105" s="59" customFormat="1" ht="15" x14ac:dyDescent="0.25">
      <c r="A59" s="15">
        <v>23084</v>
      </c>
      <c r="B59" s="15" t="s">
        <v>669</v>
      </c>
      <c r="C59" s="15" t="s">
        <v>215</v>
      </c>
      <c r="D59" s="15" t="s">
        <v>217</v>
      </c>
      <c r="E59" s="15">
        <v>76367</v>
      </c>
      <c r="F59" s="15" t="s">
        <v>115</v>
      </c>
      <c r="G59" s="15">
        <v>2</v>
      </c>
      <c r="H59" s="15" t="s">
        <v>60</v>
      </c>
      <c r="I59" s="15"/>
      <c r="J59" s="15"/>
      <c r="K59" s="15"/>
      <c r="L59" s="40" t="s">
        <v>158</v>
      </c>
      <c r="M59" s="47">
        <v>40</v>
      </c>
      <c r="N59" s="47">
        <v>4</v>
      </c>
      <c r="O59" s="47">
        <v>44</v>
      </c>
      <c r="P59" s="15" t="s">
        <v>58</v>
      </c>
      <c r="Q59" s="33">
        <v>900000</v>
      </c>
      <c r="R59" s="15" t="s">
        <v>485</v>
      </c>
      <c r="S59" s="15" t="s">
        <v>486</v>
      </c>
      <c r="T59" s="15">
        <v>48485013600</v>
      </c>
      <c r="U59" s="15">
        <v>48485013600</v>
      </c>
      <c r="V59" s="15">
        <v>130</v>
      </c>
      <c r="W59" s="15">
        <v>17</v>
      </c>
      <c r="X59" s="15">
        <v>4</v>
      </c>
      <c r="Y59" s="15">
        <v>8</v>
      </c>
      <c r="Z59" s="15">
        <v>4</v>
      </c>
      <c r="AA59" s="15">
        <v>0</v>
      </c>
      <c r="AB59" s="15">
        <f>SUM(V59:AA59)</f>
        <v>163</v>
      </c>
      <c r="AC59" s="15"/>
    </row>
    <row r="60" spans="1:105" s="59" customFormat="1" ht="15" x14ac:dyDescent="0.25">
      <c r="A60" s="43">
        <v>23927</v>
      </c>
      <c r="B60" s="39" t="s">
        <v>355</v>
      </c>
      <c r="C60" s="40" t="s">
        <v>356</v>
      </c>
      <c r="D60" s="40" t="s">
        <v>357</v>
      </c>
      <c r="E60" s="40">
        <v>79556</v>
      </c>
      <c r="F60" s="40" t="s">
        <v>358</v>
      </c>
      <c r="G60" s="40">
        <v>2</v>
      </c>
      <c r="H60" s="40" t="s">
        <v>60</v>
      </c>
      <c r="I60" s="41"/>
      <c r="J60" s="41"/>
      <c r="K60" s="41"/>
      <c r="L60" s="40" t="s">
        <v>158</v>
      </c>
      <c r="M60" s="41">
        <v>52</v>
      </c>
      <c r="N60" s="41">
        <v>0</v>
      </c>
      <c r="O60" s="41">
        <v>52</v>
      </c>
      <c r="P60" s="40" t="s">
        <v>58</v>
      </c>
      <c r="Q60" s="45">
        <v>135000</v>
      </c>
      <c r="R60" s="39" t="s">
        <v>359</v>
      </c>
      <c r="S60" s="40"/>
      <c r="T60" s="40">
        <v>48353950200</v>
      </c>
      <c r="U60" s="15"/>
      <c r="V60" s="15"/>
      <c r="W60" s="15"/>
      <c r="X60" s="15"/>
      <c r="Y60" s="15"/>
      <c r="Z60" s="15"/>
      <c r="AA60" s="15"/>
      <c r="AB60" s="15"/>
      <c r="AC60" s="15"/>
      <c r="AD60" s="15" t="s">
        <v>558</v>
      </c>
    </row>
    <row r="61" spans="1:105" s="15" customFormat="1" ht="15" customHeight="1" x14ac:dyDescent="0.25">
      <c r="A61" s="66" t="s">
        <v>22</v>
      </c>
      <c r="B61" s="71"/>
      <c r="C61" s="25">
        <v>600000</v>
      </c>
      <c r="D61" s="72"/>
      <c r="E61" s="47"/>
      <c r="F61" s="72"/>
      <c r="G61" s="73"/>
      <c r="H61" s="74"/>
      <c r="I61" s="73"/>
      <c r="J61" s="73"/>
      <c r="K61" s="73"/>
      <c r="L61" s="72"/>
      <c r="M61" s="72"/>
      <c r="N61" s="72"/>
      <c r="O61" s="72"/>
      <c r="P61" s="75" t="s">
        <v>18</v>
      </c>
      <c r="Q61" s="76">
        <f>SUM(Q58:Q60)</f>
        <v>1935000</v>
      </c>
      <c r="R61" s="77"/>
      <c r="S61" s="72"/>
      <c r="T61" s="72"/>
      <c r="U61" s="72"/>
      <c r="V61" s="72"/>
      <c r="W61" s="72"/>
      <c r="X61" s="72"/>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59"/>
      <c r="BK61" s="59"/>
      <c r="BL61" s="59"/>
      <c r="BM61" s="59"/>
      <c r="BN61" s="59"/>
      <c r="BO61" s="59"/>
      <c r="BP61" s="59"/>
      <c r="BQ61" s="59"/>
      <c r="BR61" s="59"/>
      <c r="BS61" s="59"/>
      <c r="BT61" s="59"/>
      <c r="BU61" s="59"/>
      <c r="BV61" s="59"/>
      <c r="BW61" s="59"/>
      <c r="BX61" s="59"/>
      <c r="BY61" s="59"/>
      <c r="BZ61" s="59"/>
      <c r="CA61" s="59"/>
      <c r="CB61" s="59"/>
      <c r="CC61" s="59"/>
      <c r="CD61" s="59"/>
      <c r="CE61" s="59"/>
      <c r="CF61" s="59"/>
      <c r="CG61" s="59"/>
      <c r="CH61" s="59"/>
      <c r="CI61" s="59"/>
      <c r="CJ61" s="59"/>
      <c r="CK61" s="59"/>
      <c r="CL61" s="59"/>
      <c r="CM61" s="59"/>
      <c r="CN61" s="59"/>
      <c r="CO61" s="59"/>
      <c r="CP61" s="59"/>
      <c r="CQ61" s="59"/>
      <c r="CR61" s="59"/>
      <c r="CS61" s="59"/>
      <c r="CT61" s="59"/>
      <c r="CU61" s="59"/>
      <c r="CV61" s="59"/>
      <c r="CW61" s="59"/>
      <c r="CX61" s="59"/>
      <c r="CY61" s="59"/>
      <c r="CZ61" s="59"/>
      <c r="DA61" s="59"/>
    </row>
    <row r="62" spans="1:105" s="15" customFormat="1" ht="15" customHeight="1" collapsed="1" x14ac:dyDescent="0.2">
      <c r="A62" s="46"/>
      <c r="C62" s="23"/>
      <c r="E62" s="47"/>
      <c r="G62" s="47"/>
      <c r="I62" s="47"/>
      <c r="J62" s="47"/>
      <c r="K62" s="47"/>
      <c r="Q62" s="33"/>
    </row>
    <row r="63" spans="1:105" s="59" customFormat="1" ht="15" customHeight="1" x14ac:dyDescent="0.25">
      <c r="A63" s="84" t="s">
        <v>30</v>
      </c>
      <c r="B63" s="15"/>
      <c r="C63" s="23"/>
      <c r="D63" s="15"/>
      <c r="E63" s="47"/>
      <c r="F63" s="15"/>
      <c r="G63" s="47"/>
      <c r="H63" s="15"/>
      <c r="I63" s="47"/>
      <c r="J63" s="47"/>
      <c r="K63" s="47"/>
      <c r="L63" s="15"/>
      <c r="M63" s="15"/>
      <c r="N63" s="15"/>
      <c r="O63" s="15"/>
      <c r="P63" s="15"/>
      <c r="Q63" s="33"/>
      <c r="R63" s="15"/>
      <c r="S63" s="15"/>
      <c r="T63" s="15"/>
      <c r="U63" s="15"/>
      <c r="V63" s="15"/>
      <c r="W63" s="15"/>
      <c r="X63" s="15"/>
      <c r="Y63" s="15"/>
      <c r="Z63" s="15"/>
      <c r="AA63" s="15"/>
      <c r="AB63" s="15"/>
      <c r="AC63" s="15"/>
    </row>
    <row r="64" spans="1:105" s="59" customFormat="1" ht="15" x14ac:dyDescent="0.25">
      <c r="A64" s="15">
        <v>23094</v>
      </c>
      <c r="B64" s="15" t="s">
        <v>221</v>
      </c>
      <c r="C64" s="15" t="s">
        <v>222</v>
      </c>
      <c r="D64" s="15" t="s">
        <v>219</v>
      </c>
      <c r="E64" s="15">
        <v>79605</v>
      </c>
      <c r="F64" s="15" t="s">
        <v>220</v>
      </c>
      <c r="G64" s="15">
        <v>2</v>
      </c>
      <c r="H64" s="15" t="s">
        <v>57</v>
      </c>
      <c r="I64" s="15"/>
      <c r="J64" s="15"/>
      <c r="K64" s="15"/>
      <c r="L64" s="15" t="s">
        <v>158</v>
      </c>
      <c r="M64" s="47">
        <v>33</v>
      </c>
      <c r="N64" s="47">
        <v>3</v>
      </c>
      <c r="O64" s="47">
        <v>36</v>
      </c>
      <c r="P64" s="15" t="s">
        <v>58</v>
      </c>
      <c r="Q64" s="33">
        <v>924600</v>
      </c>
      <c r="R64" s="15" t="s">
        <v>359</v>
      </c>
      <c r="S64" s="15" t="s">
        <v>482</v>
      </c>
      <c r="T64" s="15">
        <v>48441011400</v>
      </c>
      <c r="U64" s="15">
        <v>48441011400</v>
      </c>
      <c r="V64" s="15">
        <v>139</v>
      </c>
      <c r="W64" s="15">
        <v>17</v>
      </c>
      <c r="X64" s="15">
        <v>0</v>
      </c>
      <c r="Y64" s="15">
        <v>8</v>
      </c>
      <c r="Z64" s="15">
        <v>4</v>
      </c>
      <c r="AA64" s="15">
        <v>0</v>
      </c>
      <c r="AB64" s="15">
        <f>SUM(V64:AA64)</f>
        <v>168</v>
      </c>
      <c r="AC64" s="15"/>
    </row>
    <row r="65" spans="1:105" s="59" customFormat="1" ht="15" x14ac:dyDescent="0.25">
      <c r="A65" s="52">
        <v>23924</v>
      </c>
      <c r="B65" s="15" t="s">
        <v>477</v>
      </c>
      <c r="C65" s="15" t="s">
        <v>478</v>
      </c>
      <c r="D65" s="15" t="s">
        <v>219</v>
      </c>
      <c r="E65" s="15">
        <v>79602</v>
      </c>
      <c r="F65" s="15" t="s">
        <v>220</v>
      </c>
      <c r="G65" s="15">
        <v>2</v>
      </c>
      <c r="H65" s="15" t="s">
        <v>57</v>
      </c>
      <c r="I65" s="15"/>
      <c r="J65" s="15"/>
      <c r="K65" s="15"/>
      <c r="L65" s="15" t="s">
        <v>158</v>
      </c>
      <c r="M65" s="47">
        <v>29</v>
      </c>
      <c r="N65" s="47">
        <v>0</v>
      </c>
      <c r="O65" s="47">
        <v>29</v>
      </c>
      <c r="P65" s="15" t="s">
        <v>58</v>
      </c>
      <c r="Q65" s="33">
        <v>90000</v>
      </c>
      <c r="R65" s="15" t="s">
        <v>593</v>
      </c>
      <c r="S65" s="15"/>
      <c r="T65" s="15">
        <v>48441011900</v>
      </c>
      <c r="U65" s="15"/>
      <c r="V65" s="15"/>
      <c r="W65" s="15"/>
      <c r="X65" s="15"/>
      <c r="Y65" s="15"/>
      <c r="Z65" s="15"/>
      <c r="AA65" s="15"/>
      <c r="AB65" s="15"/>
      <c r="AC65" s="15"/>
      <c r="AD65" s="15" t="s">
        <v>555</v>
      </c>
    </row>
    <row r="66" spans="1:105" s="15" customFormat="1" ht="15" customHeight="1" x14ac:dyDescent="0.25">
      <c r="A66" s="66" t="s">
        <v>22</v>
      </c>
      <c r="B66" s="71"/>
      <c r="C66" s="25">
        <v>626684.63774338458</v>
      </c>
      <c r="D66" s="72"/>
      <c r="E66" s="47"/>
      <c r="F66" s="72"/>
      <c r="G66" s="73"/>
      <c r="H66" s="74"/>
      <c r="L66" s="72"/>
      <c r="M66" s="72"/>
      <c r="N66" s="72"/>
      <c r="O66" s="72"/>
      <c r="P66" s="75" t="s">
        <v>18</v>
      </c>
      <c r="Q66" s="76">
        <f>SUM(Q64:Q65)</f>
        <v>1014600</v>
      </c>
      <c r="R66" s="77"/>
      <c r="S66" s="72"/>
      <c r="T66" s="72"/>
      <c r="U66" s="72"/>
      <c r="V66" s="72"/>
      <c r="W66" s="72"/>
      <c r="X66" s="72"/>
      <c r="AD66" s="59"/>
      <c r="AE66" s="59"/>
      <c r="AF66" s="59"/>
      <c r="AG66" s="59"/>
      <c r="AH66" s="59"/>
      <c r="AI66" s="59"/>
      <c r="AJ66" s="59"/>
      <c r="AK66" s="59"/>
      <c r="AL66" s="59"/>
      <c r="AM66" s="59"/>
      <c r="AN66" s="59"/>
      <c r="AO66" s="59"/>
      <c r="AP66" s="59"/>
      <c r="AQ66" s="59"/>
      <c r="AR66" s="59"/>
      <c r="AS66" s="59"/>
      <c r="AT66" s="59"/>
      <c r="AU66" s="59"/>
      <c r="AV66" s="59"/>
      <c r="AW66" s="59"/>
      <c r="AX66" s="59"/>
      <c r="AY66" s="59"/>
      <c r="AZ66" s="59"/>
      <c r="BA66" s="59"/>
      <c r="BB66" s="59"/>
      <c r="BC66" s="59"/>
      <c r="BD66" s="59"/>
      <c r="BE66" s="59"/>
      <c r="BF66" s="59"/>
      <c r="BG66" s="59"/>
      <c r="BH66" s="59"/>
      <c r="BI66" s="59"/>
      <c r="BJ66" s="59"/>
      <c r="BK66" s="59"/>
      <c r="BL66" s="59"/>
      <c r="BM66" s="59"/>
      <c r="BN66" s="59"/>
      <c r="BO66" s="59"/>
      <c r="BP66" s="59"/>
      <c r="BQ66" s="59"/>
      <c r="BR66" s="59"/>
      <c r="BS66" s="59"/>
      <c r="BT66" s="59"/>
      <c r="BU66" s="59"/>
      <c r="BV66" s="59"/>
      <c r="BW66" s="59"/>
      <c r="BX66" s="59"/>
      <c r="BY66" s="59"/>
      <c r="BZ66" s="59"/>
      <c r="CA66" s="59"/>
      <c r="CB66" s="59"/>
      <c r="CC66" s="59"/>
      <c r="CD66" s="59"/>
      <c r="CE66" s="59"/>
      <c r="CF66" s="59"/>
      <c r="CG66" s="59"/>
      <c r="CH66" s="59"/>
      <c r="CI66" s="59"/>
      <c r="CJ66" s="59"/>
      <c r="CK66" s="59"/>
      <c r="CL66" s="59"/>
      <c r="CM66" s="59"/>
      <c r="CN66" s="59"/>
      <c r="CO66" s="59"/>
      <c r="CP66" s="59"/>
      <c r="CQ66" s="59"/>
      <c r="CR66" s="59"/>
      <c r="CS66" s="59"/>
      <c r="CT66" s="59"/>
      <c r="CU66" s="59"/>
      <c r="CV66" s="59"/>
      <c r="CW66" s="59"/>
      <c r="CX66" s="59"/>
      <c r="CY66" s="59"/>
      <c r="CZ66" s="59"/>
      <c r="DA66" s="59"/>
    </row>
    <row r="67" spans="1:105" s="15" customFormat="1" ht="15" customHeight="1" collapsed="1" x14ac:dyDescent="0.2">
      <c r="A67" s="46"/>
      <c r="C67" s="23"/>
      <c r="E67" s="47"/>
      <c r="G67" s="47"/>
      <c r="Q67" s="33"/>
    </row>
    <row r="68" spans="1:105" s="59" customFormat="1" ht="15" customHeight="1" x14ac:dyDescent="0.25">
      <c r="A68" s="83" t="s">
        <v>31</v>
      </c>
      <c r="B68" s="15"/>
      <c r="C68" s="23"/>
      <c r="D68" s="15"/>
      <c r="E68" s="47"/>
      <c r="F68" s="15"/>
      <c r="G68" s="47"/>
      <c r="H68" s="15"/>
      <c r="I68" s="15"/>
      <c r="J68" s="15"/>
      <c r="K68" s="15"/>
      <c r="L68" s="15"/>
      <c r="M68" s="15"/>
      <c r="N68" s="15"/>
      <c r="O68" s="15"/>
      <c r="P68" s="15"/>
      <c r="Q68" s="33"/>
      <c r="R68" s="15"/>
      <c r="S68" s="15"/>
      <c r="T68" s="15"/>
      <c r="U68" s="15"/>
      <c r="V68" s="15"/>
      <c r="W68" s="15"/>
      <c r="X68" s="15"/>
      <c r="Y68" s="15"/>
      <c r="Z68" s="15"/>
      <c r="AA68" s="15"/>
      <c r="AB68" s="15"/>
      <c r="AC68" s="15"/>
    </row>
    <row r="69" spans="1:105" s="59" customFormat="1" ht="15" x14ac:dyDescent="0.25">
      <c r="A69" s="15">
        <v>23046</v>
      </c>
      <c r="B69" s="15" t="s">
        <v>223</v>
      </c>
      <c r="C69" s="15" t="s">
        <v>224</v>
      </c>
      <c r="D69" s="15" t="s">
        <v>225</v>
      </c>
      <c r="E69" s="15">
        <v>76234</v>
      </c>
      <c r="F69" s="15" t="s">
        <v>196</v>
      </c>
      <c r="G69" s="15">
        <v>3</v>
      </c>
      <c r="H69" s="15" t="s">
        <v>60</v>
      </c>
      <c r="I69" s="15"/>
      <c r="J69" s="15"/>
      <c r="K69" s="15"/>
      <c r="L69" s="15" t="s">
        <v>158</v>
      </c>
      <c r="M69" s="47">
        <v>39</v>
      </c>
      <c r="N69" s="47">
        <v>0</v>
      </c>
      <c r="O69" s="47">
        <v>39</v>
      </c>
      <c r="P69" s="15" t="s">
        <v>58</v>
      </c>
      <c r="Q69" s="33">
        <v>913513</v>
      </c>
      <c r="R69" s="15" t="s">
        <v>366</v>
      </c>
      <c r="S69" s="15" t="s">
        <v>590</v>
      </c>
      <c r="T69" s="15">
        <v>48497150200</v>
      </c>
      <c r="U69" s="15">
        <v>48497150202</v>
      </c>
      <c r="V69" s="15">
        <v>106</v>
      </c>
      <c r="W69" s="15">
        <v>17</v>
      </c>
      <c r="X69" s="15">
        <v>4</v>
      </c>
      <c r="Y69" s="15">
        <v>8</v>
      </c>
      <c r="Z69" s="15">
        <v>4</v>
      </c>
      <c r="AA69" s="15">
        <v>0</v>
      </c>
      <c r="AB69" s="15">
        <f>SUM(V69:AA69)</f>
        <v>139</v>
      </c>
      <c r="AC69" s="15"/>
    </row>
    <row r="70" spans="1:105" s="59" customFormat="1" ht="15" x14ac:dyDescent="0.25">
      <c r="A70" s="52">
        <v>23938</v>
      </c>
      <c r="B70" s="15" t="s">
        <v>360</v>
      </c>
      <c r="C70" s="15" t="s">
        <v>361</v>
      </c>
      <c r="D70" s="15" t="s">
        <v>362</v>
      </c>
      <c r="E70" s="15">
        <v>75142</v>
      </c>
      <c r="F70" s="15" t="s">
        <v>362</v>
      </c>
      <c r="G70" s="15">
        <v>3</v>
      </c>
      <c r="H70" s="15" t="s">
        <v>60</v>
      </c>
      <c r="I70" s="47"/>
      <c r="J70" s="47"/>
      <c r="K70" s="47"/>
      <c r="L70" s="15" t="s">
        <v>158</v>
      </c>
      <c r="M70" s="47">
        <v>54</v>
      </c>
      <c r="N70" s="47">
        <v>18</v>
      </c>
      <c r="O70" s="47">
        <v>72</v>
      </c>
      <c r="P70" s="15" t="s">
        <v>61</v>
      </c>
      <c r="Q70" s="33">
        <v>30000</v>
      </c>
      <c r="R70" s="15" t="s">
        <v>599</v>
      </c>
      <c r="S70" s="15"/>
      <c r="T70" s="15">
        <v>48257051202</v>
      </c>
      <c r="U70" s="15"/>
      <c r="V70" s="15"/>
      <c r="W70" s="15"/>
      <c r="X70" s="15"/>
      <c r="Y70" s="15"/>
      <c r="Z70" s="15"/>
      <c r="AA70" s="15"/>
      <c r="AB70" s="15"/>
      <c r="AC70" s="15"/>
      <c r="AD70" s="15" t="s">
        <v>568</v>
      </c>
    </row>
    <row r="71" spans="1:105" s="15" customFormat="1" ht="15" customHeight="1" x14ac:dyDescent="0.25">
      <c r="A71" s="66" t="s">
        <v>22</v>
      </c>
      <c r="B71" s="71"/>
      <c r="C71" s="25">
        <v>619155.5534819162</v>
      </c>
      <c r="D71" s="72"/>
      <c r="E71" s="47"/>
      <c r="F71" s="72"/>
      <c r="G71" s="73"/>
      <c r="H71" s="74"/>
      <c r="I71" s="73"/>
      <c r="J71" s="73"/>
      <c r="K71" s="73"/>
      <c r="L71" s="72"/>
      <c r="M71" s="72"/>
      <c r="N71" s="72"/>
      <c r="O71" s="72"/>
      <c r="P71" s="75" t="s">
        <v>18</v>
      </c>
      <c r="Q71" s="76">
        <f>SUM(Q69:Q70)</f>
        <v>943513</v>
      </c>
      <c r="R71" s="77"/>
      <c r="S71" s="72"/>
      <c r="T71" s="72"/>
      <c r="U71" s="72"/>
      <c r="V71" s="72"/>
      <c r="W71" s="72"/>
      <c r="X71" s="72"/>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row>
    <row r="72" spans="1:105" s="15" customFormat="1" ht="15" customHeight="1" collapsed="1" x14ac:dyDescent="0.2">
      <c r="A72" s="46"/>
      <c r="C72" s="23"/>
      <c r="E72" s="47"/>
      <c r="G72" s="47"/>
      <c r="I72" s="47"/>
      <c r="J72" s="47"/>
      <c r="K72" s="47"/>
      <c r="Q72" s="33"/>
    </row>
    <row r="73" spans="1:105" s="59" customFormat="1" ht="15" customHeight="1" x14ac:dyDescent="0.25">
      <c r="A73" s="84" t="s">
        <v>32</v>
      </c>
      <c r="B73" s="15"/>
      <c r="C73" s="23"/>
      <c r="D73" s="15"/>
      <c r="E73" s="47"/>
      <c r="F73" s="15"/>
      <c r="G73" s="47"/>
      <c r="H73" s="15"/>
      <c r="I73" s="47"/>
      <c r="J73" s="47"/>
      <c r="K73" s="47"/>
      <c r="L73" s="15"/>
      <c r="M73" s="15"/>
      <c r="N73" s="15"/>
      <c r="O73" s="15"/>
      <c r="P73" s="15"/>
      <c r="Q73" s="33"/>
      <c r="R73" s="15"/>
      <c r="S73" s="15"/>
      <c r="T73" s="15"/>
      <c r="U73" s="15"/>
      <c r="V73" s="15"/>
      <c r="W73" s="15"/>
      <c r="X73" s="15"/>
      <c r="Y73" s="15"/>
      <c r="Z73" s="15"/>
      <c r="AA73" s="15"/>
      <c r="AB73" s="15"/>
      <c r="AC73" s="15"/>
    </row>
    <row r="74" spans="1:105" s="59" customFormat="1" ht="15" x14ac:dyDescent="0.25">
      <c r="A74" s="15">
        <v>23100</v>
      </c>
      <c r="B74" s="15" t="s">
        <v>241</v>
      </c>
      <c r="C74" s="15" t="s">
        <v>676</v>
      </c>
      <c r="D74" s="15" t="s">
        <v>63</v>
      </c>
      <c r="E74" s="15">
        <v>75207</v>
      </c>
      <c r="F74" s="15" t="s">
        <v>63</v>
      </c>
      <c r="G74" s="15">
        <v>3</v>
      </c>
      <c r="H74" s="15" t="s">
        <v>57</v>
      </c>
      <c r="I74" s="47"/>
      <c r="J74" s="47"/>
      <c r="K74" s="47"/>
      <c r="L74" s="15" t="s">
        <v>158</v>
      </c>
      <c r="M74" s="47">
        <v>64</v>
      </c>
      <c r="N74" s="47">
        <v>96</v>
      </c>
      <c r="O74" s="47">
        <v>160</v>
      </c>
      <c r="P74" s="15" t="s">
        <v>61</v>
      </c>
      <c r="Q74" s="33">
        <v>2000000</v>
      </c>
      <c r="R74" s="15" t="s">
        <v>677</v>
      </c>
      <c r="S74" s="15" t="s">
        <v>427</v>
      </c>
      <c r="T74" s="15">
        <v>48113010000</v>
      </c>
      <c r="U74" s="15">
        <v>48113010003</v>
      </c>
      <c r="V74" s="15">
        <v>134</v>
      </c>
      <c r="W74" s="15">
        <v>17</v>
      </c>
      <c r="X74" s="15">
        <v>4</v>
      </c>
      <c r="Y74" s="15">
        <v>8</v>
      </c>
      <c r="Z74" s="15">
        <v>4</v>
      </c>
      <c r="AA74" s="15">
        <v>7</v>
      </c>
      <c r="AB74" s="15">
        <v>174</v>
      </c>
      <c r="AC74" s="15"/>
    </row>
    <row r="75" spans="1:105" s="59" customFormat="1" ht="15" x14ac:dyDescent="0.25">
      <c r="A75" s="15">
        <v>23000</v>
      </c>
      <c r="B75" s="15" t="s">
        <v>226</v>
      </c>
      <c r="C75" s="15" t="s">
        <v>227</v>
      </c>
      <c r="D75" s="15" t="s">
        <v>90</v>
      </c>
      <c r="E75" s="15">
        <v>76133</v>
      </c>
      <c r="F75" s="15" t="s">
        <v>89</v>
      </c>
      <c r="G75" s="15">
        <v>3</v>
      </c>
      <c r="H75" s="15" t="s">
        <v>57</v>
      </c>
      <c r="I75" s="47"/>
      <c r="J75" s="47"/>
      <c r="K75" s="47"/>
      <c r="L75" s="15" t="s">
        <v>158</v>
      </c>
      <c r="M75" s="47">
        <v>64</v>
      </c>
      <c r="N75" s="47">
        <v>26</v>
      </c>
      <c r="O75" s="47">
        <v>90</v>
      </c>
      <c r="P75" s="15" t="s">
        <v>58</v>
      </c>
      <c r="Q75" s="33">
        <v>1500000</v>
      </c>
      <c r="R75" s="15" t="s">
        <v>487</v>
      </c>
      <c r="S75" s="15" t="s">
        <v>488</v>
      </c>
      <c r="T75" s="15">
        <v>48439105510</v>
      </c>
      <c r="U75" s="15">
        <v>48439105515</v>
      </c>
      <c r="V75" s="15">
        <v>137</v>
      </c>
      <c r="W75" s="15">
        <v>17</v>
      </c>
      <c r="X75" s="15">
        <v>4</v>
      </c>
      <c r="Y75" s="15">
        <v>8</v>
      </c>
      <c r="Z75" s="15">
        <v>4</v>
      </c>
      <c r="AA75" s="15">
        <v>0</v>
      </c>
      <c r="AB75" s="15">
        <v>170</v>
      </c>
      <c r="AC75" s="15">
        <v>1</v>
      </c>
    </row>
    <row r="76" spans="1:105" s="59" customFormat="1" ht="15" x14ac:dyDescent="0.25">
      <c r="A76" s="15">
        <v>23139</v>
      </c>
      <c r="B76" s="15" t="s">
        <v>246</v>
      </c>
      <c r="C76" s="15" t="s">
        <v>247</v>
      </c>
      <c r="D76" s="15" t="s">
        <v>91</v>
      </c>
      <c r="E76" s="15">
        <v>75150</v>
      </c>
      <c r="F76" s="15" t="s">
        <v>63</v>
      </c>
      <c r="G76" s="15">
        <v>3</v>
      </c>
      <c r="H76" s="15" t="s">
        <v>57</v>
      </c>
      <c r="I76" s="47"/>
      <c r="J76" s="47"/>
      <c r="K76" s="47"/>
      <c r="L76" s="15" t="s">
        <v>158</v>
      </c>
      <c r="M76" s="47">
        <v>76</v>
      </c>
      <c r="N76" s="47">
        <v>0</v>
      </c>
      <c r="O76" s="47">
        <v>76</v>
      </c>
      <c r="P76" s="15" t="s">
        <v>58</v>
      </c>
      <c r="Q76" s="33">
        <v>2000000</v>
      </c>
      <c r="R76" s="15" t="s">
        <v>492</v>
      </c>
      <c r="S76" s="15" t="s">
        <v>493</v>
      </c>
      <c r="T76" s="15">
        <v>48113017813</v>
      </c>
      <c r="U76" s="15">
        <v>48113017817</v>
      </c>
      <c r="V76" s="15">
        <v>137</v>
      </c>
      <c r="W76" s="15">
        <v>17</v>
      </c>
      <c r="X76" s="15">
        <v>4</v>
      </c>
      <c r="Y76" s="15">
        <v>8</v>
      </c>
      <c r="Z76" s="15">
        <v>4</v>
      </c>
      <c r="AA76" s="15">
        <v>0</v>
      </c>
      <c r="AB76" s="15">
        <v>170</v>
      </c>
      <c r="AC76" s="15">
        <v>2</v>
      </c>
    </row>
    <row r="77" spans="1:105" s="59" customFormat="1" ht="15" x14ac:dyDescent="0.25">
      <c r="A77" s="15">
        <v>23005</v>
      </c>
      <c r="B77" s="15" t="s">
        <v>230</v>
      </c>
      <c r="C77" s="15" t="s">
        <v>231</v>
      </c>
      <c r="D77" s="15" t="s">
        <v>91</v>
      </c>
      <c r="E77" s="15">
        <v>75150</v>
      </c>
      <c r="F77" s="15" t="s">
        <v>63</v>
      </c>
      <c r="G77" s="15">
        <v>3</v>
      </c>
      <c r="H77" s="15" t="s">
        <v>57</v>
      </c>
      <c r="I77" s="47"/>
      <c r="J77" s="47"/>
      <c r="K77" s="47"/>
      <c r="L77" s="15" t="s">
        <v>158</v>
      </c>
      <c r="M77" s="47">
        <v>77</v>
      </c>
      <c r="N77" s="47">
        <v>51</v>
      </c>
      <c r="O77" s="47">
        <v>128</v>
      </c>
      <c r="P77" s="15" t="s">
        <v>58</v>
      </c>
      <c r="Q77" s="33">
        <v>1500000</v>
      </c>
      <c r="R77" s="15" t="s">
        <v>487</v>
      </c>
      <c r="S77" s="15" t="s">
        <v>488</v>
      </c>
      <c r="T77" s="15">
        <v>48113017807</v>
      </c>
      <c r="U77" s="15">
        <v>48113017820</v>
      </c>
      <c r="V77" s="15">
        <v>130</v>
      </c>
      <c r="W77" s="15">
        <v>17</v>
      </c>
      <c r="X77" s="15">
        <v>4</v>
      </c>
      <c r="Y77" s="15">
        <v>8</v>
      </c>
      <c r="Z77" s="15">
        <v>4</v>
      </c>
      <c r="AA77" s="15">
        <v>7</v>
      </c>
      <c r="AB77" s="15">
        <v>170</v>
      </c>
      <c r="AC77" s="15">
        <v>3</v>
      </c>
    </row>
    <row r="78" spans="1:105" s="59" customFormat="1" ht="15" x14ac:dyDescent="0.25">
      <c r="A78" s="15">
        <v>23129</v>
      </c>
      <c r="B78" s="15" t="s">
        <v>245</v>
      </c>
      <c r="C78" s="15" t="s">
        <v>672</v>
      </c>
      <c r="D78" s="15" t="s">
        <v>90</v>
      </c>
      <c r="E78" s="15">
        <v>76134</v>
      </c>
      <c r="F78" s="15" t="s">
        <v>89</v>
      </c>
      <c r="G78" s="15">
        <v>3</v>
      </c>
      <c r="H78" s="15" t="s">
        <v>57</v>
      </c>
      <c r="I78" s="47"/>
      <c r="J78" s="47"/>
      <c r="K78" s="47"/>
      <c r="L78" s="15" t="s">
        <v>158</v>
      </c>
      <c r="M78" s="47">
        <v>80</v>
      </c>
      <c r="N78" s="47">
        <v>16</v>
      </c>
      <c r="O78" s="47">
        <v>96</v>
      </c>
      <c r="P78" s="15" t="s">
        <v>61</v>
      </c>
      <c r="Q78" s="33">
        <v>2000000</v>
      </c>
      <c r="R78" s="15" t="s">
        <v>474</v>
      </c>
      <c r="S78" s="15" t="s">
        <v>491</v>
      </c>
      <c r="T78" s="15">
        <v>48439105704</v>
      </c>
      <c r="U78" s="15">
        <v>48439105706</v>
      </c>
      <c r="V78" s="15">
        <v>137</v>
      </c>
      <c r="W78" s="15">
        <v>17</v>
      </c>
      <c r="X78" s="15">
        <v>4</v>
      </c>
      <c r="Y78" s="15">
        <v>8</v>
      </c>
      <c r="Z78" s="15">
        <v>4</v>
      </c>
      <c r="AA78" s="15">
        <v>0</v>
      </c>
      <c r="AB78" s="15">
        <v>170</v>
      </c>
      <c r="AC78" s="15">
        <v>4</v>
      </c>
    </row>
    <row r="79" spans="1:105" s="59" customFormat="1" ht="15" x14ac:dyDescent="0.25">
      <c r="A79" s="15">
        <v>23151</v>
      </c>
      <c r="B79" s="15" t="s">
        <v>248</v>
      </c>
      <c r="C79" s="15" t="s">
        <v>249</v>
      </c>
      <c r="D79" s="15" t="s">
        <v>90</v>
      </c>
      <c r="E79" s="15">
        <v>76112</v>
      </c>
      <c r="F79" s="15" t="s">
        <v>89</v>
      </c>
      <c r="G79" s="15">
        <v>3</v>
      </c>
      <c r="H79" s="15" t="s">
        <v>57</v>
      </c>
      <c r="I79" s="47"/>
      <c r="J79" s="47"/>
      <c r="K79" s="47"/>
      <c r="L79" s="15" t="s">
        <v>158</v>
      </c>
      <c r="M79" s="47">
        <v>73</v>
      </c>
      <c r="N79" s="47">
        <v>15</v>
      </c>
      <c r="O79" s="47">
        <v>88</v>
      </c>
      <c r="P79" s="15" t="s">
        <v>61</v>
      </c>
      <c r="Q79" s="33">
        <v>2000000</v>
      </c>
      <c r="R79" s="15" t="s">
        <v>673</v>
      </c>
      <c r="S79" s="15" t="s">
        <v>75</v>
      </c>
      <c r="T79" s="15">
        <v>48439106512</v>
      </c>
      <c r="U79" s="15">
        <v>48439106512</v>
      </c>
      <c r="V79" s="15">
        <v>137</v>
      </c>
      <c r="W79" s="15">
        <v>17</v>
      </c>
      <c r="X79" s="15">
        <v>4</v>
      </c>
      <c r="Y79" s="15">
        <v>8</v>
      </c>
      <c r="Z79" s="15">
        <v>4</v>
      </c>
      <c r="AA79" s="15">
        <v>0</v>
      </c>
      <c r="AB79" s="15">
        <v>170</v>
      </c>
      <c r="AC79" s="15">
        <v>5</v>
      </c>
    </row>
    <row r="80" spans="1:105" s="59" customFormat="1" ht="15" x14ac:dyDescent="0.25">
      <c r="A80" s="15">
        <v>23007</v>
      </c>
      <c r="B80" s="15" t="s">
        <v>235</v>
      </c>
      <c r="C80" s="15" t="s">
        <v>671</v>
      </c>
      <c r="D80" s="15" t="s">
        <v>119</v>
      </c>
      <c r="E80" s="15">
        <v>75067</v>
      </c>
      <c r="F80" s="15" t="s">
        <v>117</v>
      </c>
      <c r="G80" s="15">
        <v>3</v>
      </c>
      <c r="H80" s="15" t="s">
        <v>57</v>
      </c>
      <c r="I80" s="47"/>
      <c r="J80" s="47"/>
      <c r="K80" s="47"/>
      <c r="L80" s="15" t="s">
        <v>158</v>
      </c>
      <c r="M80" s="47">
        <v>57</v>
      </c>
      <c r="N80" s="47">
        <v>33</v>
      </c>
      <c r="O80" s="47">
        <v>90</v>
      </c>
      <c r="P80" s="15" t="s">
        <v>61</v>
      </c>
      <c r="Q80" s="33">
        <v>1500000</v>
      </c>
      <c r="R80" s="15" t="s">
        <v>670</v>
      </c>
      <c r="S80" s="15" t="s">
        <v>488</v>
      </c>
      <c r="T80" s="15">
        <v>48121021735</v>
      </c>
      <c r="U80" s="15">
        <v>48121021735</v>
      </c>
      <c r="V80" s="15">
        <v>137</v>
      </c>
      <c r="W80" s="15">
        <v>17</v>
      </c>
      <c r="X80" s="15">
        <v>4</v>
      </c>
      <c r="Y80" s="15">
        <v>8</v>
      </c>
      <c r="Z80" s="15">
        <v>4</v>
      </c>
      <c r="AA80" s="15">
        <v>0</v>
      </c>
      <c r="AB80" s="15">
        <v>170</v>
      </c>
      <c r="AC80" s="15">
        <v>6</v>
      </c>
    </row>
    <row r="81" spans="1:30" s="59" customFormat="1" ht="15" x14ac:dyDescent="0.25">
      <c r="A81" s="15">
        <v>23229</v>
      </c>
      <c r="B81" s="15" t="s">
        <v>251</v>
      </c>
      <c r="C81" s="15" t="s">
        <v>674</v>
      </c>
      <c r="D81" s="15" t="s">
        <v>88</v>
      </c>
      <c r="E81" s="15">
        <v>76013</v>
      </c>
      <c r="F81" s="15" t="s">
        <v>89</v>
      </c>
      <c r="G81" s="15">
        <v>3</v>
      </c>
      <c r="H81" s="15" t="s">
        <v>57</v>
      </c>
      <c r="I81" s="47"/>
      <c r="J81" s="47"/>
      <c r="K81" s="47"/>
      <c r="L81" s="15" t="s">
        <v>158</v>
      </c>
      <c r="M81" s="47">
        <v>45</v>
      </c>
      <c r="N81" s="47">
        <v>12</v>
      </c>
      <c r="O81" s="47">
        <v>57</v>
      </c>
      <c r="P81" s="15" t="s">
        <v>61</v>
      </c>
      <c r="Q81" s="33">
        <v>1350196</v>
      </c>
      <c r="R81" s="15" t="s">
        <v>675</v>
      </c>
      <c r="S81" s="15" t="s">
        <v>75</v>
      </c>
      <c r="T81" s="15">
        <v>48439122600</v>
      </c>
      <c r="U81" s="15">
        <v>48439122600</v>
      </c>
      <c r="V81" s="15">
        <v>137</v>
      </c>
      <c r="W81" s="15">
        <v>17</v>
      </c>
      <c r="X81" s="15">
        <v>4</v>
      </c>
      <c r="Y81" s="15">
        <v>8</v>
      </c>
      <c r="Z81" s="15">
        <v>4</v>
      </c>
      <c r="AA81" s="15">
        <v>0</v>
      </c>
      <c r="AB81" s="15">
        <v>170</v>
      </c>
      <c r="AC81" s="15">
        <v>7</v>
      </c>
    </row>
    <row r="82" spans="1:30" s="59" customFormat="1" ht="15" x14ac:dyDescent="0.25">
      <c r="A82" s="15">
        <v>23006</v>
      </c>
      <c r="B82" s="15" t="s">
        <v>232</v>
      </c>
      <c r="C82" s="15" t="s">
        <v>233</v>
      </c>
      <c r="D82" s="15" t="s">
        <v>234</v>
      </c>
      <c r="E82" s="15">
        <v>75063</v>
      </c>
      <c r="F82" s="15" t="s">
        <v>63</v>
      </c>
      <c r="G82" s="15">
        <v>3</v>
      </c>
      <c r="H82" s="15" t="s">
        <v>57</v>
      </c>
      <c r="I82" s="47"/>
      <c r="J82" s="47"/>
      <c r="K82" s="47"/>
      <c r="L82" s="15" t="s">
        <v>158</v>
      </c>
      <c r="M82" s="47">
        <v>59</v>
      </c>
      <c r="N82" s="47">
        <v>31</v>
      </c>
      <c r="O82" s="47">
        <v>90</v>
      </c>
      <c r="P82" s="15" t="s">
        <v>61</v>
      </c>
      <c r="Q82" s="33">
        <v>1500000</v>
      </c>
      <c r="R82" s="15" t="s">
        <v>670</v>
      </c>
      <c r="S82" s="15" t="s">
        <v>488</v>
      </c>
      <c r="T82" s="15">
        <v>48113014129</v>
      </c>
      <c r="U82" s="15">
        <v>48113014150</v>
      </c>
      <c r="V82" s="15">
        <v>137</v>
      </c>
      <c r="W82" s="15">
        <v>17</v>
      </c>
      <c r="X82" s="15">
        <v>4</v>
      </c>
      <c r="Y82" s="15">
        <v>8</v>
      </c>
      <c r="Z82" s="15">
        <v>4</v>
      </c>
      <c r="AA82" s="15">
        <v>0</v>
      </c>
      <c r="AB82" s="15">
        <v>170</v>
      </c>
      <c r="AC82" s="15">
        <v>8</v>
      </c>
    </row>
    <row r="83" spans="1:30" s="59" customFormat="1" ht="15" x14ac:dyDescent="0.25">
      <c r="A83" s="15">
        <v>23004</v>
      </c>
      <c r="B83" s="15" t="s">
        <v>228</v>
      </c>
      <c r="C83" s="15" t="s">
        <v>229</v>
      </c>
      <c r="D83" s="15" t="s">
        <v>91</v>
      </c>
      <c r="E83" s="15">
        <v>75149</v>
      </c>
      <c r="F83" s="15" t="s">
        <v>63</v>
      </c>
      <c r="G83" s="15">
        <v>3</v>
      </c>
      <c r="H83" s="15" t="s">
        <v>57</v>
      </c>
      <c r="I83" s="47"/>
      <c r="J83" s="47"/>
      <c r="K83" s="47"/>
      <c r="L83" s="15" t="s">
        <v>158</v>
      </c>
      <c r="M83" s="47">
        <v>65</v>
      </c>
      <c r="N83" s="47">
        <v>43</v>
      </c>
      <c r="O83" s="47">
        <v>108</v>
      </c>
      <c r="P83" s="15" t="s">
        <v>61</v>
      </c>
      <c r="Q83" s="33">
        <v>1500000</v>
      </c>
      <c r="R83" s="15" t="s">
        <v>670</v>
      </c>
      <c r="S83" s="15" t="s">
        <v>488</v>
      </c>
      <c r="T83" s="15">
        <v>48113017500</v>
      </c>
      <c r="U83" s="15">
        <v>48113017500</v>
      </c>
      <c r="V83" s="15">
        <v>137</v>
      </c>
      <c r="W83" s="15">
        <v>17</v>
      </c>
      <c r="X83" s="15">
        <v>4</v>
      </c>
      <c r="Y83" s="15">
        <v>8</v>
      </c>
      <c r="Z83" s="15">
        <v>4</v>
      </c>
      <c r="AA83" s="15">
        <v>0</v>
      </c>
      <c r="AB83" s="15">
        <v>170</v>
      </c>
      <c r="AC83" s="15">
        <v>9</v>
      </c>
    </row>
    <row r="84" spans="1:30" s="59" customFormat="1" ht="15" x14ac:dyDescent="0.25">
      <c r="A84" s="15">
        <v>23064</v>
      </c>
      <c r="B84" s="15" t="s">
        <v>239</v>
      </c>
      <c r="C84" s="15" t="s">
        <v>240</v>
      </c>
      <c r="D84" s="15" t="s">
        <v>90</v>
      </c>
      <c r="E84" s="15">
        <v>76119</v>
      </c>
      <c r="F84" s="15" t="s">
        <v>89</v>
      </c>
      <c r="G84" s="15">
        <v>3</v>
      </c>
      <c r="H84" s="15" t="s">
        <v>57</v>
      </c>
      <c r="I84" s="47"/>
      <c r="J84" s="47"/>
      <c r="K84" s="47" t="s">
        <v>159</v>
      </c>
      <c r="L84" s="15" t="s">
        <v>158</v>
      </c>
      <c r="M84" s="47">
        <v>66</v>
      </c>
      <c r="N84" s="47">
        <v>0</v>
      </c>
      <c r="O84" s="47">
        <v>66</v>
      </c>
      <c r="P84" s="15" t="s">
        <v>61</v>
      </c>
      <c r="Q84" s="33">
        <v>2000000</v>
      </c>
      <c r="R84" s="15" t="s">
        <v>453</v>
      </c>
      <c r="S84" s="15" t="s">
        <v>490</v>
      </c>
      <c r="T84" s="15">
        <v>48439106102</v>
      </c>
      <c r="U84" s="15">
        <v>48439106102</v>
      </c>
      <c r="V84" s="15">
        <v>130</v>
      </c>
      <c r="W84" s="15">
        <v>17</v>
      </c>
      <c r="X84" s="15">
        <v>4</v>
      </c>
      <c r="Y84" s="15">
        <v>8</v>
      </c>
      <c r="Z84" s="15">
        <v>4</v>
      </c>
      <c r="AA84" s="15">
        <v>7</v>
      </c>
      <c r="AB84" s="15">
        <v>170</v>
      </c>
      <c r="AC84" s="15">
        <v>10</v>
      </c>
    </row>
    <row r="85" spans="1:30" s="59" customFormat="1" ht="15" x14ac:dyDescent="0.25">
      <c r="A85" s="15">
        <v>23228</v>
      </c>
      <c r="B85" s="15" t="s">
        <v>250</v>
      </c>
      <c r="C85" s="15" t="s">
        <v>678</v>
      </c>
      <c r="D85" s="15" t="s">
        <v>88</v>
      </c>
      <c r="E85" s="15">
        <v>76010</v>
      </c>
      <c r="F85" s="15" t="s">
        <v>89</v>
      </c>
      <c r="G85" s="15">
        <v>3</v>
      </c>
      <c r="H85" s="15" t="s">
        <v>57</v>
      </c>
      <c r="I85" s="47"/>
      <c r="J85" s="47"/>
      <c r="K85" s="47"/>
      <c r="L85" s="15" t="s">
        <v>158</v>
      </c>
      <c r="M85" s="47">
        <v>72</v>
      </c>
      <c r="N85" s="47">
        <v>24</v>
      </c>
      <c r="O85" s="47">
        <v>96</v>
      </c>
      <c r="P85" s="15" t="s">
        <v>61</v>
      </c>
      <c r="Q85" s="33">
        <v>2000000</v>
      </c>
      <c r="R85" s="15" t="s">
        <v>675</v>
      </c>
      <c r="S85" s="15" t="s">
        <v>75</v>
      </c>
      <c r="T85" s="15">
        <v>48439121905</v>
      </c>
      <c r="U85" s="15">
        <v>48439121905</v>
      </c>
      <c r="V85" s="15">
        <v>130</v>
      </c>
      <c r="W85" s="15">
        <v>17</v>
      </c>
      <c r="X85" s="15">
        <v>4</v>
      </c>
      <c r="Y85" s="15">
        <v>8</v>
      </c>
      <c r="Z85" s="15">
        <v>4</v>
      </c>
      <c r="AA85" s="15">
        <v>7</v>
      </c>
      <c r="AB85" s="15">
        <v>170</v>
      </c>
      <c r="AC85" s="15">
        <v>11</v>
      </c>
    </row>
    <row r="86" spans="1:30" s="59" customFormat="1" ht="15" x14ac:dyDescent="0.25">
      <c r="A86" s="15">
        <v>23014</v>
      </c>
      <c r="B86" s="15" t="s">
        <v>236</v>
      </c>
      <c r="C86" s="15" t="s">
        <v>679</v>
      </c>
      <c r="D86" s="15" t="s">
        <v>90</v>
      </c>
      <c r="E86" s="15">
        <v>76105</v>
      </c>
      <c r="F86" s="15" t="s">
        <v>89</v>
      </c>
      <c r="G86" s="15">
        <v>3</v>
      </c>
      <c r="H86" s="15" t="s">
        <v>57</v>
      </c>
      <c r="I86" s="47"/>
      <c r="J86" s="47"/>
      <c r="K86" s="47" t="s">
        <v>159</v>
      </c>
      <c r="L86" s="15" t="s">
        <v>158</v>
      </c>
      <c r="M86" s="47">
        <v>51</v>
      </c>
      <c r="N86" s="47">
        <v>29</v>
      </c>
      <c r="O86" s="47">
        <v>80</v>
      </c>
      <c r="P86" s="15" t="s">
        <v>61</v>
      </c>
      <c r="Q86" s="33">
        <v>2000000</v>
      </c>
      <c r="R86" s="15" t="s">
        <v>498</v>
      </c>
      <c r="S86" s="15" t="s">
        <v>499</v>
      </c>
      <c r="T86" s="15">
        <v>48439106201</v>
      </c>
      <c r="U86" s="15">
        <v>48439106201</v>
      </c>
      <c r="V86" s="15">
        <v>129</v>
      </c>
      <c r="W86" s="15">
        <v>17</v>
      </c>
      <c r="X86" s="15">
        <v>4</v>
      </c>
      <c r="Y86" s="15">
        <v>8</v>
      </c>
      <c r="Z86" s="15">
        <v>4</v>
      </c>
      <c r="AA86" s="15">
        <v>7</v>
      </c>
      <c r="AB86" s="15">
        <v>169</v>
      </c>
      <c r="AC86" s="15"/>
    </row>
    <row r="87" spans="1:30" s="59" customFormat="1" ht="15" x14ac:dyDescent="0.25">
      <c r="A87" s="15">
        <v>23106</v>
      </c>
      <c r="B87" s="15" t="s">
        <v>242</v>
      </c>
      <c r="C87" s="15" t="s">
        <v>243</v>
      </c>
      <c r="D87" s="15" t="s">
        <v>244</v>
      </c>
      <c r="E87" s="15">
        <v>76040</v>
      </c>
      <c r="F87" s="15" t="s">
        <v>89</v>
      </c>
      <c r="G87" s="15">
        <v>3</v>
      </c>
      <c r="H87" s="15" t="s">
        <v>57</v>
      </c>
      <c r="I87" s="47"/>
      <c r="J87" s="47"/>
      <c r="K87" s="47"/>
      <c r="L87" s="15" t="s">
        <v>158</v>
      </c>
      <c r="M87" s="47">
        <v>79</v>
      </c>
      <c r="N87" s="47">
        <v>1</v>
      </c>
      <c r="O87" s="47">
        <v>80</v>
      </c>
      <c r="P87" s="15" t="s">
        <v>61</v>
      </c>
      <c r="Q87" s="33">
        <v>2000000</v>
      </c>
      <c r="R87" s="15" t="s">
        <v>495</v>
      </c>
      <c r="S87" s="15" t="s">
        <v>496</v>
      </c>
      <c r="T87" s="15">
        <v>48439106517</v>
      </c>
      <c r="U87" s="15">
        <v>48439106524</v>
      </c>
      <c r="V87" s="15">
        <v>136</v>
      </c>
      <c r="W87" s="15">
        <v>17</v>
      </c>
      <c r="X87" s="15">
        <v>4</v>
      </c>
      <c r="Y87" s="15">
        <v>8</v>
      </c>
      <c r="Z87" s="15">
        <v>4</v>
      </c>
      <c r="AA87" s="15">
        <v>0</v>
      </c>
      <c r="AB87" s="15">
        <v>169</v>
      </c>
      <c r="AC87" s="15"/>
    </row>
    <row r="88" spans="1:30" s="59" customFormat="1" ht="15" x14ac:dyDescent="0.25">
      <c r="A88" s="15">
        <v>23042</v>
      </c>
      <c r="B88" s="15" t="s">
        <v>237</v>
      </c>
      <c r="C88" s="15" t="s">
        <v>238</v>
      </c>
      <c r="D88" s="15" t="s">
        <v>90</v>
      </c>
      <c r="E88" s="15">
        <v>76137</v>
      </c>
      <c r="F88" s="15" t="s">
        <v>89</v>
      </c>
      <c r="G88" s="15">
        <v>3</v>
      </c>
      <c r="H88" s="15" t="s">
        <v>57</v>
      </c>
      <c r="I88" s="47"/>
      <c r="J88" s="47"/>
      <c r="K88" s="47"/>
      <c r="L88" s="15" t="s">
        <v>158</v>
      </c>
      <c r="M88" s="47">
        <v>72</v>
      </c>
      <c r="N88" s="47">
        <v>0</v>
      </c>
      <c r="O88" s="47">
        <v>72</v>
      </c>
      <c r="P88" s="15" t="s">
        <v>61</v>
      </c>
      <c r="Q88" s="33">
        <v>1917454</v>
      </c>
      <c r="R88" s="15" t="s">
        <v>366</v>
      </c>
      <c r="S88" s="15" t="s">
        <v>590</v>
      </c>
      <c r="T88" s="15">
        <v>48439113920</v>
      </c>
      <c r="U88" s="15">
        <v>48439113920</v>
      </c>
      <c r="V88" s="15">
        <v>137</v>
      </c>
      <c r="W88" s="15">
        <v>14</v>
      </c>
      <c r="X88" s="15">
        <v>4</v>
      </c>
      <c r="Y88" s="15">
        <v>-8</v>
      </c>
      <c r="Z88" s="15">
        <v>4</v>
      </c>
      <c r="AA88" s="15">
        <v>0</v>
      </c>
      <c r="AB88" s="15">
        <v>151</v>
      </c>
      <c r="AC88" s="15"/>
    </row>
    <row r="89" spans="1:30" s="59" customFormat="1" ht="15" x14ac:dyDescent="0.25">
      <c r="A89" s="52">
        <v>23901</v>
      </c>
      <c r="B89" s="15" t="s">
        <v>451</v>
      </c>
      <c r="C89" s="15" t="s">
        <v>452</v>
      </c>
      <c r="D89" s="15" t="s">
        <v>63</v>
      </c>
      <c r="E89" s="15">
        <v>75216</v>
      </c>
      <c r="F89" s="15" t="s">
        <v>63</v>
      </c>
      <c r="G89" s="15">
        <v>3</v>
      </c>
      <c r="H89" s="15" t="s">
        <v>57</v>
      </c>
      <c r="I89" s="47"/>
      <c r="J89" s="47"/>
      <c r="K89" s="47" t="s">
        <v>159</v>
      </c>
      <c r="L89" s="15" t="s">
        <v>158</v>
      </c>
      <c r="M89" s="47">
        <v>85</v>
      </c>
      <c r="N89" s="47">
        <v>22</v>
      </c>
      <c r="O89" s="47">
        <v>107</v>
      </c>
      <c r="P89" s="15" t="s">
        <v>61</v>
      </c>
      <c r="Q89" s="33">
        <v>225000</v>
      </c>
      <c r="R89" s="15" t="s">
        <v>453</v>
      </c>
      <c r="S89" s="15"/>
      <c r="T89" s="15">
        <v>48113008603</v>
      </c>
      <c r="V89" s="15"/>
      <c r="W89" s="15"/>
      <c r="X89" s="15"/>
      <c r="Y89" s="15"/>
      <c r="Z89" s="15"/>
      <c r="AA89" s="15"/>
      <c r="AB89" s="15"/>
      <c r="AC89" s="15"/>
      <c r="AD89" s="15" t="s">
        <v>534</v>
      </c>
    </row>
    <row r="90" spans="1:30" s="59" customFormat="1" ht="15" x14ac:dyDescent="0.25">
      <c r="A90" s="52">
        <v>23913</v>
      </c>
      <c r="B90" s="15" t="s">
        <v>454</v>
      </c>
      <c r="C90" s="15" t="s">
        <v>455</v>
      </c>
      <c r="D90" s="15" t="s">
        <v>456</v>
      </c>
      <c r="E90" s="15">
        <v>75042</v>
      </c>
      <c r="F90" s="15" t="s">
        <v>63</v>
      </c>
      <c r="G90" s="15">
        <v>3</v>
      </c>
      <c r="H90" s="15" t="s">
        <v>57</v>
      </c>
      <c r="I90" s="47"/>
      <c r="J90" s="47"/>
      <c r="K90" s="47"/>
      <c r="L90" s="15" t="s">
        <v>158</v>
      </c>
      <c r="M90" s="47">
        <v>74</v>
      </c>
      <c r="N90" s="47">
        <v>32</v>
      </c>
      <c r="O90" s="47">
        <v>106</v>
      </c>
      <c r="P90" s="15" t="s">
        <v>61</v>
      </c>
      <c r="Q90" s="33">
        <v>189000</v>
      </c>
      <c r="R90" s="15" t="s">
        <v>590</v>
      </c>
      <c r="S90" s="15"/>
      <c r="T90" s="15">
        <v>48113018900</v>
      </c>
      <c r="V90" s="15"/>
      <c r="W90" s="15"/>
      <c r="X90" s="15"/>
      <c r="Y90" s="15"/>
      <c r="Z90" s="15"/>
      <c r="AA90" s="15"/>
      <c r="AB90" s="15"/>
      <c r="AC90" s="15"/>
      <c r="AD90" s="15" t="s">
        <v>544</v>
      </c>
    </row>
    <row r="91" spans="1:30" s="59" customFormat="1" ht="15" x14ac:dyDescent="0.25">
      <c r="A91" s="49">
        <v>23915</v>
      </c>
      <c r="B91" s="39" t="s">
        <v>457</v>
      </c>
      <c r="C91" s="40" t="s">
        <v>458</v>
      </c>
      <c r="D91" s="40" t="s">
        <v>90</v>
      </c>
      <c r="E91" s="40">
        <v>76104</v>
      </c>
      <c r="F91" s="40" t="s">
        <v>89</v>
      </c>
      <c r="G91" s="40">
        <v>3</v>
      </c>
      <c r="H91" s="40" t="s">
        <v>57</v>
      </c>
      <c r="I91" s="41"/>
      <c r="J91" s="41"/>
      <c r="K91" s="41"/>
      <c r="L91" s="40" t="s">
        <v>158</v>
      </c>
      <c r="M91" s="41">
        <v>60</v>
      </c>
      <c r="N91" s="41">
        <v>7</v>
      </c>
      <c r="O91" s="41">
        <v>67</v>
      </c>
      <c r="P91" s="40" t="s">
        <v>61</v>
      </c>
      <c r="Q91" s="45">
        <v>225000</v>
      </c>
      <c r="R91" s="39" t="s">
        <v>531</v>
      </c>
      <c r="S91" s="40"/>
      <c r="T91" s="40">
        <v>48439123500</v>
      </c>
      <c r="V91" s="15"/>
      <c r="W91" s="15"/>
      <c r="X91" s="15"/>
      <c r="Y91" s="15"/>
      <c r="Z91" s="15"/>
      <c r="AA91" s="15"/>
      <c r="AB91" s="15"/>
      <c r="AC91" s="15"/>
      <c r="AD91" s="15" t="s">
        <v>546</v>
      </c>
    </row>
    <row r="92" spans="1:30" s="59" customFormat="1" ht="15" x14ac:dyDescent="0.25">
      <c r="A92" s="43">
        <v>23918</v>
      </c>
      <c r="B92" s="39" t="s">
        <v>460</v>
      </c>
      <c r="C92" s="40" t="s">
        <v>461</v>
      </c>
      <c r="D92" s="40" t="s">
        <v>90</v>
      </c>
      <c r="E92" s="40">
        <v>76111</v>
      </c>
      <c r="F92" s="40" t="s">
        <v>89</v>
      </c>
      <c r="G92" s="40">
        <v>3</v>
      </c>
      <c r="H92" s="40" t="s">
        <v>57</v>
      </c>
      <c r="I92" s="41"/>
      <c r="J92" s="41"/>
      <c r="K92" s="41"/>
      <c r="L92" s="40" t="s">
        <v>158</v>
      </c>
      <c r="M92" s="41">
        <v>79</v>
      </c>
      <c r="N92" s="41">
        <v>15</v>
      </c>
      <c r="O92" s="41">
        <v>94</v>
      </c>
      <c r="P92" s="40" t="s">
        <v>61</v>
      </c>
      <c r="Q92" s="45">
        <v>225000</v>
      </c>
      <c r="R92" s="39" t="s">
        <v>593</v>
      </c>
      <c r="S92" s="40"/>
      <c r="T92" s="40">
        <v>48439101202</v>
      </c>
      <c r="V92" s="15"/>
      <c r="W92" s="15"/>
      <c r="X92" s="15"/>
      <c r="Y92" s="15"/>
      <c r="Z92" s="15"/>
      <c r="AA92" s="15"/>
      <c r="AB92" s="15"/>
      <c r="AC92" s="15"/>
      <c r="AD92" s="15" t="s">
        <v>549</v>
      </c>
    </row>
    <row r="93" spans="1:30" s="59" customFormat="1" ht="15" x14ac:dyDescent="0.25">
      <c r="A93" s="43">
        <v>23919</v>
      </c>
      <c r="B93" s="39" t="s">
        <v>462</v>
      </c>
      <c r="C93" s="40" t="s">
        <v>463</v>
      </c>
      <c r="D93" s="40" t="s">
        <v>63</v>
      </c>
      <c r="E93" s="40">
        <v>75226</v>
      </c>
      <c r="F93" s="40" t="s">
        <v>63</v>
      </c>
      <c r="G93" s="40">
        <v>3</v>
      </c>
      <c r="H93" s="40" t="s">
        <v>57</v>
      </c>
      <c r="I93" s="41"/>
      <c r="J93" s="41"/>
      <c r="K93" s="41"/>
      <c r="L93" s="40" t="s">
        <v>158</v>
      </c>
      <c r="M93" s="41">
        <v>71</v>
      </c>
      <c r="N93" s="41">
        <v>16</v>
      </c>
      <c r="O93" s="41">
        <v>87</v>
      </c>
      <c r="P93" s="40" t="s">
        <v>61</v>
      </c>
      <c r="Q93" s="45">
        <v>225000</v>
      </c>
      <c r="R93" s="39" t="s">
        <v>592</v>
      </c>
      <c r="S93" s="40"/>
      <c r="T93" s="40">
        <v>48113001502</v>
      </c>
      <c r="V93" s="15"/>
      <c r="W93" s="15"/>
      <c r="X93" s="15"/>
      <c r="Y93" s="15"/>
      <c r="Z93" s="15"/>
      <c r="AA93" s="15"/>
      <c r="AB93" s="15"/>
      <c r="AC93" s="15"/>
      <c r="AD93" s="15" t="s">
        <v>550</v>
      </c>
    </row>
    <row r="94" spans="1:30" s="59" customFormat="1" ht="15" x14ac:dyDescent="0.25">
      <c r="A94" s="43">
        <v>23920</v>
      </c>
      <c r="B94" s="39" t="s">
        <v>464</v>
      </c>
      <c r="C94" s="40" t="s">
        <v>465</v>
      </c>
      <c r="D94" s="40" t="s">
        <v>62</v>
      </c>
      <c r="E94" s="40">
        <v>75051</v>
      </c>
      <c r="F94" s="40" t="s">
        <v>63</v>
      </c>
      <c r="G94" s="40">
        <v>3</v>
      </c>
      <c r="H94" s="40" t="s">
        <v>57</v>
      </c>
      <c r="I94" s="41"/>
      <c r="J94" s="41"/>
      <c r="K94" s="41"/>
      <c r="L94" s="40" t="s">
        <v>158</v>
      </c>
      <c r="M94" s="41">
        <v>38</v>
      </c>
      <c r="N94" s="41">
        <v>0</v>
      </c>
      <c r="O94" s="41">
        <v>38</v>
      </c>
      <c r="P94" s="40" t="s">
        <v>58</v>
      </c>
      <c r="Q94" s="45">
        <v>117300</v>
      </c>
      <c r="R94" s="39" t="s">
        <v>359</v>
      </c>
      <c r="S94" s="40"/>
      <c r="T94" s="40">
        <v>48113016201</v>
      </c>
      <c r="V94" s="15"/>
      <c r="W94" s="15"/>
      <c r="X94" s="15"/>
      <c r="Y94" s="15"/>
      <c r="Z94" s="15"/>
      <c r="AA94" s="15"/>
      <c r="AB94" s="15"/>
      <c r="AC94" s="15"/>
      <c r="AD94" s="15" t="s">
        <v>551</v>
      </c>
    </row>
    <row r="95" spans="1:30" s="59" customFormat="1" ht="15" x14ac:dyDescent="0.25">
      <c r="A95" s="43">
        <v>23935</v>
      </c>
      <c r="B95" s="39" t="s">
        <v>466</v>
      </c>
      <c r="C95" s="40" t="s">
        <v>467</v>
      </c>
      <c r="D95" s="40" t="s">
        <v>63</v>
      </c>
      <c r="E95" s="40">
        <v>75235</v>
      </c>
      <c r="F95" s="40" t="s">
        <v>63</v>
      </c>
      <c r="G95" s="40">
        <v>3</v>
      </c>
      <c r="H95" s="40" t="s">
        <v>57</v>
      </c>
      <c r="I95" s="41"/>
      <c r="J95" s="41"/>
      <c r="K95" s="41" t="s">
        <v>159</v>
      </c>
      <c r="L95" s="40" t="s">
        <v>158</v>
      </c>
      <c r="M95" s="41">
        <v>84</v>
      </c>
      <c r="N95" s="41">
        <v>0</v>
      </c>
      <c r="O95" s="41">
        <v>84</v>
      </c>
      <c r="P95" s="40" t="s">
        <v>58</v>
      </c>
      <c r="Q95" s="45">
        <v>125000</v>
      </c>
      <c r="R95" s="39" t="s">
        <v>597</v>
      </c>
      <c r="S95" s="40"/>
      <c r="T95" s="40">
        <v>48113000406</v>
      </c>
      <c r="V95" s="15"/>
      <c r="W95" s="15"/>
      <c r="X95" s="15"/>
      <c r="Y95" s="15"/>
      <c r="Z95" s="15"/>
      <c r="AA95" s="15"/>
      <c r="AB95" s="15"/>
      <c r="AC95" s="15"/>
      <c r="AD95" s="15" t="s">
        <v>566</v>
      </c>
    </row>
    <row r="96" spans="1:30" s="59" customFormat="1" ht="15" x14ac:dyDescent="0.25">
      <c r="A96" s="43">
        <v>23937</v>
      </c>
      <c r="B96" s="39" t="s">
        <v>468</v>
      </c>
      <c r="C96" s="40" t="s">
        <v>469</v>
      </c>
      <c r="D96" s="40" t="s">
        <v>470</v>
      </c>
      <c r="E96" s="40">
        <v>75024</v>
      </c>
      <c r="F96" s="40" t="s">
        <v>471</v>
      </c>
      <c r="G96" s="40">
        <v>3</v>
      </c>
      <c r="H96" s="40" t="s">
        <v>57</v>
      </c>
      <c r="I96" s="41"/>
      <c r="J96" s="41"/>
      <c r="K96" s="41"/>
      <c r="L96" s="40" t="s">
        <v>158</v>
      </c>
      <c r="M96" s="41">
        <v>108</v>
      </c>
      <c r="N96" s="41">
        <v>72</v>
      </c>
      <c r="O96" s="41">
        <v>180</v>
      </c>
      <c r="P96" s="40" t="s">
        <v>58</v>
      </c>
      <c r="Q96" s="45">
        <v>225000</v>
      </c>
      <c r="R96" s="39" t="s">
        <v>497</v>
      </c>
      <c r="S96" s="40"/>
      <c r="T96" s="40">
        <v>48085031656</v>
      </c>
      <c r="V96" s="15"/>
      <c r="W96" s="15"/>
      <c r="X96" s="15"/>
      <c r="Y96" s="15"/>
      <c r="Z96" s="15"/>
      <c r="AA96" s="15"/>
      <c r="AB96" s="15"/>
      <c r="AC96" s="15"/>
      <c r="AD96" s="15" t="s">
        <v>567</v>
      </c>
    </row>
    <row r="97" spans="1:105" s="59" customFormat="1" ht="15" x14ac:dyDescent="0.25">
      <c r="A97" s="43">
        <v>23943</v>
      </c>
      <c r="B97" s="39" t="s">
        <v>472</v>
      </c>
      <c r="C97" s="40" t="s">
        <v>473</v>
      </c>
      <c r="D97" s="40" t="s">
        <v>234</v>
      </c>
      <c r="E97" s="40">
        <v>75060</v>
      </c>
      <c r="F97" s="40" t="s">
        <v>63</v>
      </c>
      <c r="G97" s="40">
        <v>3</v>
      </c>
      <c r="H97" s="40" t="s">
        <v>57</v>
      </c>
      <c r="I97" s="41"/>
      <c r="J97" s="41"/>
      <c r="K97" s="41"/>
      <c r="L97" s="40" t="s">
        <v>158</v>
      </c>
      <c r="M97" s="41">
        <v>76</v>
      </c>
      <c r="N97" s="41">
        <v>0</v>
      </c>
      <c r="O97" s="41">
        <v>76</v>
      </c>
      <c r="P97" s="40" t="s">
        <v>61</v>
      </c>
      <c r="Q97" s="45">
        <v>225000</v>
      </c>
      <c r="R97" s="39" t="s">
        <v>474</v>
      </c>
      <c r="S97" s="40"/>
      <c r="T97" s="40">
        <v>48113014901</v>
      </c>
      <c r="V97" s="15"/>
      <c r="W97" s="15"/>
      <c r="X97" s="15"/>
      <c r="Y97" s="15"/>
      <c r="Z97" s="15"/>
      <c r="AA97" s="15"/>
      <c r="AB97" s="15"/>
      <c r="AC97" s="15"/>
      <c r="AD97" s="15" t="s">
        <v>572</v>
      </c>
    </row>
    <row r="98" spans="1:105" s="59" customFormat="1" ht="15" x14ac:dyDescent="0.25">
      <c r="A98" s="52">
        <v>23947</v>
      </c>
      <c r="B98" s="15" t="s">
        <v>475</v>
      </c>
      <c r="C98" s="15" t="s">
        <v>476</v>
      </c>
      <c r="D98" s="15" t="s">
        <v>470</v>
      </c>
      <c r="E98" s="15">
        <v>75074</v>
      </c>
      <c r="F98" s="15" t="s">
        <v>471</v>
      </c>
      <c r="G98" s="15">
        <v>3</v>
      </c>
      <c r="H98" s="15" t="s">
        <v>57</v>
      </c>
      <c r="I98" s="47"/>
      <c r="J98" s="47"/>
      <c r="K98" s="47"/>
      <c r="L98" s="15" t="s">
        <v>158</v>
      </c>
      <c r="M98" s="47">
        <v>80</v>
      </c>
      <c r="N98" s="47">
        <v>20</v>
      </c>
      <c r="O98" s="47">
        <v>100</v>
      </c>
      <c r="P98" s="15" t="s">
        <v>58</v>
      </c>
      <c r="Q98" s="33">
        <v>211772</v>
      </c>
      <c r="R98" s="15" t="s">
        <v>602</v>
      </c>
      <c r="S98" s="15"/>
      <c r="T98" s="15">
        <v>48085032012</v>
      </c>
      <c r="V98" s="15"/>
      <c r="W98" s="15"/>
      <c r="X98" s="15"/>
      <c r="Y98" s="15"/>
      <c r="Z98" s="15"/>
      <c r="AA98" s="15"/>
      <c r="AB98" s="15"/>
      <c r="AC98" s="15"/>
      <c r="AD98" s="15" t="s">
        <v>575</v>
      </c>
    </row>
    <row r="99" spans="1:105" s="23" customFormat="1" ht="15" customHeight="1" x14ac:dyDescent="0.25">
      <c r="A99" s="17" t="s">
        <v>22</v>
      </c>
      <c r="B99" s="85"/>
      <c r="C99" s="26">
        <v>16055373.077949243</v>
      </c>
      <c r="D99" s="86"/>
      <c r="E99" s="47"/>
      <c r="F99" s="77"/>
      <c r="G99" s="73"/>
      <c r="H99" s="87"/>
      <c r="I99" s="73"/>
      <c r="J99" s="73"/>
      <c r="K99" s="73"/>
      <c r="L99" s="77"/>
      <c r="M99" s="77"/>
      <c r="N99" s="77"/>
      <c r="O99" s="77"/>
      <c r="P99" s="64" t="s">
        <v>18</v>
      </c>
      <c r="Q99" s="88">
        <f>SUM(Q74:Q98)</f>
        <v>28760722</v>
      </c>
      <c r="R99" s="77"/>
      <c r="S99" s="77"/>
      <c r="T99" s="77"/>
      <c r="U99" s="77"/>
      <c r="V99" s="77"/>
      <c r="W99" s="77"/>
      <c r="X99" s="77"/>
      <c r="AD99" s="89"/>
      <c r="AE99" s="89"/>
      <c r="AF99" s="89"/>
      <c r="AG99" s="89"/>
      <c r="AH99" s="89"/>
      <c r="AI99" s="89"/>
      <c r="AJ99" s="89"/>
      <c r="AK99" s="89"/>
      <c r="AL99" s="89"/>
      <c r="AM99" s="89"/>
      <c r="AN99" s="89"/>
      <c r="AO99" s="89"/>
      <c r="AP99" s="89"/>
      <c r="AQ99" s="89"/>
      <c r="AR99" s="89"/>
      <c r="AS99" s="89"/>
      <c r="AT99" s="89"/>
      <c r="AU99" s="89"/>
      <c r="AV99" s="89"/>
      <c r="AW99" s="89"/>
      <c r="AX99" s="89"/>
      <c r="AY99" s="89"/>
      <c r="AZ99" s="89"/>
      <c r="BA99" s="89"/>
      <c r="BB99" s="89"/>
      <c r="BC99" s="89"/>
      <c r="BD99" s="89"/>
      <c r="BE99" s="89"/>
      <c r="BF99" s="89"/>
      <c r="BG99" s="89"/>
      <c r="BH99" s="89"/>
      <c r="BI99" s="89"/>
      <c r="BJ99" s="89"/>
      <c r="BK99" s="89"/>
      <c r="BL99" s="89"/>
      <c r="BM99" s="89"/>
      <c r="BN99" s="89"/>
      <c r="BO99" s="89"/>
      <c r="BP99" s="89"/>
      <c r="BQ99" s="89"/>
      <c r="BR99" s="89"/>
      <c r="BS99" s="89"/>
      <c r="BT99" s="89"/>
      <c r="BU99" s="89"/>
      <c r="BV99" s="89"/>
      <c r="BW99" s="89"/>
      <c r="BX99" s="89"/>
      <c r="BY99" s="89"/>
      <c r="BZ99" s="89"/>
      <c r="CA99" s="89"/>
      <c r="CB99" s="89"/>
      <c r="CC99" s="89"/>
      <c r="CD99" s="89"/>
      <c r="CE99" s="89"/>
      <c r="CF99" s="89"/>
      <c r="CG99" s="89"/>
      <c r="CH99" s="89"/>
      <c r="CI99" s="89"/>
      <c r="CJ99" s="89"/>
      <c r="CK99" s="89"/>
      <c r="CL99" s="89"/>
      <c r="CM99" s="89"/>
      <c r="CN99" s="89"/>
      <c r="CO99" s="89"/>
      <c r="CP99" s="89"/>
      <c r="CQ99" s="89"/>
      <c r="CR99" s="89"/>
      <c r="CS99" s="89"/>
      <c r="CT99" s="89"/>
      <c r="CU99" s="89"/>
      <c r="CV99" s="89"/>
      <c r="CW99" s="89"/>
      <c r="CX99" s="89"/>
      <c r="CY99" s="89"/>
      <c r="CZ99" s="89"/>
      <c r="DA99" s="89"/>
    </row>
    <row r="100" spans="1:105" s="23" customFormat="1" ht="15" customHeight="1" x14ac:dyDescent="0.25">
      <c r="A100" s="17"/>
      <c r="B100" s="63" t="s">
        <v>730</v>
      </c>
      <c r="C100" s="26">
        <f>C99*0.4119</f>
        <v>6613208.1708072927</v>
      </c>
      <c r="D100" s="86"/>
      <c r="E100" s="47"/>
      <c r="F100" s="77"/>
      <c r="G100" s="73"/>
      <c r="H100" s="87"/>
      <c r="I100" s="73"/>
      <c r="J100" s="73"/>
      <c r="K100" s="73"/>
      <c r="L100" s="77"/>
      <c r="M100" s="77"/>
      <c r="N100" s="77"/>
      <c r="O100" s="77"/>
      <c r="P100" s="64"/>
      <c r="Q100" s="88"/>
      <c r="R100" s="77"/>
      <c r="S100" s="77"/>
      <c r="T100" s="77"/>
      <c r="U100" s="77"/>
      <c r="V100" s="77"/>
      <c r="W100" s="77"/>
      <c r="X100" s="77"/>
      <c r="AD100" s="89"/>
      <c r="AE100" s="89"/>
      <c r="AF100" s="89"/>
      <c r="AG100" s="89"/>
      <c r="AH100" s="89"/>
      <c r="AI100" s="89"/>
      <c r="AJ100" s="89"/>
      <c r="AK100" s="89"/>
      <c r="AL100" s="89"/>
      <c r="AM100" s="89"/>
      <c r="AN100" s="89"/>
      <c r="AO100" s="89"/>
      <c r="AP100" s="89"/>
      <c r="AQ100" s="89"/>
      <c r="AR100" s="89"/>
      <c r="AS100" s="89"/>
      <c r="AT100" s="89"/>
      <c r="AU100" s="89"/>
      <c r="AV100" s="89"/>
      <c r="AW100" s="89"/>
      <c r="AX100" s="89"/>
      <c r="AY100" s="89"/>
      <c r="AZ100" s="89"/>
      <c r="BA100" s="89"/>
      <c r="BB100" s="89"/>
      <c r="BC100" s="89"/>
      <c r="BD100" s="89"/>
      <c r="BE100" s="89"/>
      <c r="BF100" s="89"/>
      <c r="BG100" s="89"/>
      <c r="BH100" s="89"/>
      <c r="BI100" s="89"/>
      <c r="BJ100" s="89"/>
      <c r="BK100" s="89"/>
      <c r="BL100" s="89"/>
      <c r="BM100" s="89"/>
      <c r="BN100" s="89"/>
      <c r="BO100" s="89"/>
      <c r="BP100" s="89"/>
      <c r="BQ100" s="89"/>
      <c r="BR100" s="89"/>
      <c r="BS100" s="89"/>
      <c r="BT100" s="89"/>
      <c r="BU100" s="89"/>
      <c r="BV100" s="89"/>
      <c r="BW100" s="89"/>
      <c r="BX100" s="89"/>
      <c r="BY100" s="89"/>
      <c r="BZ100" s="89"/>
      <c r="CA100" s="89"/>
      <c r="CB100" s="89"/>
      <c r="CC100" s="89"/>
      <c r="CD100" s="89"/>
      <c r="CE100" s="89"/>
      <c r="CF100" s="89"/>
      <c r="CG100" s="89"/>
      <c r="CH100" s="89"/>
      <c r="CI100" s="89"/>
      <c r="CJ100" s="89"/>
      <c r="CK100" s="89"/>
      <c r="CL100" s="89"/>
      <c r="CM100" s="89"/>
      <c r="CN100" s="89"/>
      <c r="CO100" s="89"/>
      <c r="CP100" s="89"/>
      <c r="CQ100" s="89"/>
      <c r="CR100" s="89"/>
      <c r="CS100" s="89"/>
      <c r="CT100" s="89"/>
      <c r="CU100" s="89"/>
      <c r="CV100" s="89"/>
      <c r="CW100" s="89"/>
      <c r="CX100" s="89"/>
      <c r="CY100" s="89"/>
      <c r="CZ100" s="89"/>
      <c r="DA100" s="89"/>
    </row>
    <row r="101" spans="1:105" s="15" customFormat="1" ht="15" customHeight="1" collapsed="1" x14ac:dyDescent="0.2">
      <c r="A101" s="46"/>
      <c r="C101" s="23"/>
      <c r="E101" s="47"/>
      <c r="G101" s="47"/>
      <c r="I101" s="47"/>
      <c r="J101" s="47"/>
      <c r="K101" s="47"/>
      <c r="Q101" s="33"/>
    </row>
    <row r="102" spans="1:105" s="59" customFormat="1" ht="15" customHeight="1" x14ac:dyDescent="0.25">
      <c r="A102" s="83" t="s">
        <v>33</v>
      </c>
      <c r="B102" s="15"/>
      <c r="C102" s="23"/>
      <c r="D102" s="15"/>
      <c r="E102" s="47"/>
      <c r="F102" s="15"/>
      <c r="G102" s="47"/>
      <c r="H102" s="15"/>
      <c r="I102" s="47"/>
      <c r="J102" s="47"/>
      <c r="K102" s="47"/>
      <c r="L102" s="15"/>
      <c r="M102" s="15"/>
      <c r="N102" s="15"/>
      <c r="O102" s="15"/>
      <c r="P102" s="15"/>
      <c r="Q102" s="33"/>
      <c r="R102" s="15"/>
      <c r="S102" s="15"/>
      <c r="T102" s="15"/>
      <c r="U102" s="15"/>
      <c r="V102" s="15"/>
      <c r="W102" s="15"/>
      <c r="X102" s="15"/>
      <c r="Y102" s="15"/>
      <c r="Z102" s="15"/>
      <c r="AA102" s="15"/>
      <c r="AB102" s="15"/>
      <c r="AC102" s="15"/>
    </row>
    <row r="103" spans="1:105" s="59" customFormat="1" ht="15" x14ac:dyDescent="0.25">
      <c r="A103" s="15">
        <v>23075</v>
      </c>
      <c r="B103" s="15" t="s">
        <v>254</v>
      </c>
      <c r="C103" s="15" t="s">
        <v>255</v>
      </c>
      <c r="D103" s="15" t="s">
        <v>92</v>
      </c>
      <c r="E103" s="15">
        <v>75670</v>
      </c>
      <c r="F103" s="15" t="s">
        <v>93</v>
      </c>
      <c r="G103" s="15">
        <v>4</v>
      </c>
      <c r="H103" s="15" t="s">
        <v>60</v>
      </c>
      <c r="I103" s="15"/>
      <c r="J103" s="15"/>
      <c r="K103" s="15"/>
      <c r="L103" s="15" t="s">
        <v>158</v>
      </c>
      <c r="M103" s="47">
        <v>47</v>
      </c>
      <c r="N103" s="47">
        <v>0</v>
      </c>
      <c r="O103" s="47">
        <v>47</v>
      </c>
      <c r="P103" s="15" t="s">
        <v>61</v>
      </c>
      <c r="Q103" s="33">
        <v>1457157</v>
      </c>
      <c r="R103" s="15" t="s">
        <v>500</v>
      </c>
      <c r="S103" s="15" t="s">
        <v>501</v>
      </c>
      <c r="T103" s="15">
        <v>48203020501</v>
      </c>
      <c r="U103" s="15">
        <v>48203020501</v>
      </c>
      <c r="V103" s="15">
        <v>138</v>
      </c>
      <c r="W103" s="15">
        <v>17</v>
      </c>
      <c r="X103" s="15">
        <v>4</v>
      </c>
      <c r="Y103" s="15">
        <v>8</v>
      </c>
      <c r="Z103" s="15">
        <v>4</v>
      </c>
      <c r="AA103" s="15">
        <v>0</v>
      </c>
      <c r="AB103" s="15">
        <f>SUM(V103:AA103)</f>
        <v>171</v>
      </c>
      <c r="AC103" s="15"/>
    </row>
    <row r="104" spans="1:105" s="59" customFormat="1" ht="15" x14ac:dyDescent="0.25">
      <c r="A104" s="15">
        <v>23043</v>
      </c>
      <c r="B104" s="15" t="s">
        <v>252</v>
      </c>
      <c r="C104" s="15" t="s">
        <v>253</v>
      </c>
      <c r="D104" s="15" t="s">
        <v>120</v>
      </c>
      <c r="E104" s="15">
        <v>75455</v>
      </c>
      <c r="F104" s="15" t="s">
        <v>121</v>
      </c>
      <c r="G104" s="15">
        <v>4</v>
      </c>
      <c r="H104" s="15" t="s">
        <v>60</v>
      </c>
      <c r="I104" s="15"/>
      <c r="J104" s="15"/>
      <c r="K104" s="15"/>
      <c r="L104" s="15" t="s">
        <v>158</v>
      </c>
      <c r="M104" s="47">
        <v>72</v>
      </c>
      <c r="N104" s="47">
        <v>0</v>
      </c>
      <c r="O104" s="47">
        <v>72</v>
      </c>
      <c r="P104" s="15" t="s">
        <v>61</v>
      </c>
      <c r="Q104" s="33">
        <v>1457157</v>
      </c>
      <c r="R104" s="15" t="s">
        <v>366</v>
      </c>
      <c r="S104" s="15" t="s">
        <v>590</v>
      </c>
      <c r="T104" s="15">
        <v>48449950300</v>
      </c>
      <c r="U104" s="15">
        <v>48449950301</v>
      </c>
      <c r="V104" s="15">
        <v>136</v>
      </c>
      <c r="W104" s="15">
        <v>17</v>
      </c>
      <c r="X104" s="15">
        <v>4</v>
      </c>
      <c r="Y104" s="15">
        <v>8</v>
      </c>
      <c r="Z104" s="15">
        <v>4</v>
      </c>
      <c r="AA104" s="15">
        <v>0</v>
      </c>
      <c r="AB104" s="15">
        <f>SUM(V104:AA104)</f>
        <v>169</v>
      </c>
      <c r="AC104" s="15">
        <v>1</v>
      </c>
    </row>
    <row r="105" spans="1:105" s="59" customFormat="1" ht="15" x14ac:dyDescent="0.25">
      <c r="A105" s="15">
        <v>23180</v>
      </c>
      <c r="B105" s="15" t="s">
        <v>681</v>
      </c>
      <c r="C105" s="15" t="s">
        <v>256</v>
      </c>
      <c r="D105" s="15" t="s">
        <v>120</v>
      </c>
      <c r="E105" s="15">
        <v>75455</v>
      </c>
      <c r="F105" s="15" t="s">
        <v>121</v>
      </c>
      <c r="G105" s="15">
        <v>4</v>
      </c>
      <c r="H105" s="15" t="s">
        <v>60</v>
      </c>
      <c r="I105" s="15"/>
      <c r="J105" s="15"/>
      <c r="K105" s="15"/>
      <c r="L105" s="15" t="s">
        <v>158</v>
      </c>
      <c r="M105" s="47">
        <v>54</v>
      </c>
      <c r="N105" s="47">
        <v>10</v>
      </c>
      <c r="O105" s="47">
        <v>64</v>
      </c>
      <c r="P105" s="15" t="s">
        <v>61</v>
      </c>
      <c r="Q105" s="33">
        <v>1457157</v>
      </c>
      <c r="R105" s="15" t="s">
        <v>369</v>
      </c>
      <c r="S105" s="15" t="s">
        <v>75</v>
      </c>
      <c r="T105" s="15">
        <v>48449950300</v>
      </c>
      <c r="U105" s="15">
        <v>48449950301</v>
      </c>
      <c r="V105" s="15">
        <v>136</v>
      </c>
      <c r="W105" s="15">
        <v>17</v>
      </c>
      <c r="X105" s="15">
        <v>4</v>
      </c>
      <c r="Y105" s="15">
        <v>8</v>
      </c>
      <c r="Z105" s="15">
        <v>4</v>
      </c>
      <c r="AA105" s="15">
        <v>0</v>
      </c>
      <c r="AB105" s="15">
        <f>SUM(V105:AA105)</f>
        <v>169</v>
      </c>
      <c r="AC105" s="15">
        <v>2</v>
      </c>
    </row>
    <row r="106" spans="1:105" s="59" customFormat="1" ht="15" x14ac:dyDescent="0.25">
      <c r="A106" s="52">
        <v>23914</v>
      </c>
      <c r="B106" s="15" t="s">
        <v>363</v>
      </c>
      <c r="C106" s="15" t="s">
        <v>364</v>
      </c>
      <c r="D106" s="15" t="s">
        <v>365</v>
      </c>
      <c r="E106" s="15">
        <v>75801</v>
      </c>
      <c r="F106" s="15" t="s">
        <v>72</v>
      </c>
      <c r="G106" s="15">
        <v>4</v>
      </c>
      <c r="H106" s="15" t="s">
        <v>60</v>
      </c>
      <c r="I106" s="47"/>
      <c r="J106" s="47"/>
      <c r="K106" s="47"/>
      <c r="L106" s="15" t="s">
        <v>158</v>
      </c>
      <c r="M106" s="47">
        <v>80</v>
      </c>
      <c r="N106" s="47">
        <v>0</v>
      </c>
      <c r="O106" s="47">
        <v>80</v>
      </c>
      <c r="P106" s="15" t="s">
        <v>58</v>
      </c>
      <c r="Q106" s="33">
        <v>186000</v>
      </c>
      <c r="R106" s="15" t="s">
        <v>590</v>
      </c>
      <c r="S106" s="15"/>
      <c r="T106" s="15">
        <v>48001950901</v>
      </c>
      <c r="V106" s="15"/>
      <c r="W106" s="15"/>
      <c r="X106" s="15"/>
      <c r="Y106" s="15"/>
      <c r="Z106" s="15"/>
      <c r="AA106" s="15"/>
      <c r="AB106" s="15"/>
      <c r="AC106" s="15"/>
      <c r="AD106" s="15" t="s">
        <v>545</v>
      </c>
    </row>
    <row r="107" spans="1:105" s="59" customFormat="1" ht="15" x14ac:dyDescent="0.25">
      <c r="A107" s="52">
        <v>23921</v>
      </c>
      <c r="B107" s="15" t="s">
        <v>367</v>
      </c>
      <c r="C107" s="15" t="s">
        <v>368</v>
      </c>
      <c r="D107" s="15" t="s">
        <v>92</v>
      </c>
      <c r="E107" s="15">
        <v>75672</v>
      </c>
      <c r="F107" s="15" t="s">
        <v>93</v>
      </c>
      <c r="G107" s="15">
        <v>4</v>
      </c>
      <c r="H107" s="15" t="s">
        <v>60</v>
      </c>
      <c r="I107" s="47"/>
      <c r="J107" s="47"/>
      <c r="K107" s="47"/>
      <c r="L107" s="15" t="s">
        <v>158</v>
      </c>
      <c r="M107" s="47">
        <v>44</v>
      </c>
      <c r="N107" s="47">
        <v>4</v>
      </c>
      <c r="O107" s="47">
        <v>48</v>
      </c>
      <c r="P107" s="15" t="s">
        <v>58</v>
      </c>
      <c r="Q107" s="33">
        <v>156166</v>
      </c>
      <c r="R107" s="15" t="s">
        <v>369</v>
      </c>
      <c r="S107" s="15"/>
      <c r="T107" s="15">
        <v>48203020502</v>
      </c>
      <c r="V107" s="15"/>
      <c r="W107" s="15"/>
      <c r="X107" s="15"/>
      <c r="Y107" s="15"/>
      <c r="Z107" s="15"/>
      <c r="AA107" s="15"/>
      <c r="AB107" s="15"/>
      <c r="AC107" s="15"/>
      <c r="AD107" s="15" t="s">
        <v>552</v>
      </c>
    </row>
    <row r="108" spans="1:105" s="15" customFormat="1" ht="15" customHeight="1" x14ac:dyDescent="0.25">
      <c r="A108" s="66" t="s">
        <v>22</v>
      </c>
      <c r="B108" s="71"/>
      <c r="C108" s="25">
        <v>1482749.8508968025</v>
      </c>
      <c r="D108" s="72"/>
      <c r="E108" s="47"/>
      <c r="F108" s="72"/>
      <c r="G108" s="73"/>
      <c r="H108" s="74"/>
      <c r="I108" s="73"/>
      <c r="J108" s="73"/>
      <c r="K108" s="73"/>
      <c r="L108" s="72"/>
      <c r="M108" s="72"/>
      <c r="N108" s="72"/>
      <c r="O108" s="72"/>
      <c r="P108" s="75" t="s">
        <v>18</v>
      </c>
      <c r="Q108" s="76">
        <f>SUM(Q103:Q107)</f>
        <v>4713637</v>
      </c>
      <c r="R108" s="77"/>
      <c r="S108" s="72"/>
      <c r="T108" s="72"/>
      <c r="U108" s="72"/>
      <c r="V108" s="72"/>
      <c r="W108" s="72"/>
      <c r="X108" s="72"/>
      <c r="AD108" s="59"/>
      <c r="AE108" s="59"/>
      <c r="AF108" s="59"/>
      <c r="AG108" s="59"/>
      <c r="AH108" s="59"/>
      <c r="AI108" s="59"/>
      <c r="AJ108" s="59"/>
      <c r="AK108" s="59"/>
      <c r="AL108" s="59"/>
      <c r="AM108" s="59"/>
      <c r="AN108" s="59"/>
      <c r="AO108" s="59"/>
      <c r="AP108" s="59"/>
      <c r="AQ108" s="59"/>
      <c r="AR108" s="59"/>
      <c r="AS108" s="59"/>
      <c r="AT108" s="59"/>
      <c r="AU108" s="59"/>
      <c r="AV108" s="59"/>
      <c r="AW108" s="59"/>
      <c r="AX108" s="59"/>
      <c r="AY108" s="59"/>
      <c r="AZ108" s="59"/>
      <c r="BA108" s="59"/>
      <c r="BB108" s="59"/>
      <c r="BC108" s="59"/>
      <c r="BD108" s="59"/>
      <c r="BE108" s="59"/>
      <c r="BF108" s="59"/>
      <c r="BG108" s="59"/>
      <c r="BH108" s="59"/>
      <c r="BI108" s="59"/>
      <c r="BJ108" s="59"/>
      <c r="BK108" s="59"/>
      <c r="BL108" s="59"/>
      <c r="BM108" s="59"/>
      <c r="BN108" s="59"/>
      <c r="BO108" s="59"/>
      <c r="BP108" s="59"/>
      <c r="BQ108" s="59"/>
      <c r="BR108" s="59"/>
      <c r="BS108" s="59"/>
      <c r="BT108" s="59"/>
      <c r="BU108" s="59"/>
      <c r="BV108" s="59"/>
      <c r="BW108" s="59"/>
      <c r="BX108" s="59"/>
      <c r="BY108" s="59"/>
      <c r="BZ108" s="59"/>
      <c r="CA108" s="59"/>
      <c r="CB108" s="59"/>
      <c r="CC108" s="59"/>
      <c r="CD108" s="59"/>
      <c r="CE108" s="59"/>
      <c r="CF108" s="59"/>
      <c r="CG108" s="59"/>
      <c r="CH108" s="59"/>
      <c r="CI108" s="59"/>
      <c r="CJ108" s="59"/>
      <c r="CK108" s="59"/>
      <c r="CL108" s="59"/>
      <c r="CM108" s="59"/>
      <c r="CN108" s="59"/>
      <c r="CO108" s="59"/>
      <c r="CP108" s="59"/>
      <c r="CQ108" s="59"/>
      <c r="CR108" s="59"/>
      <c r="CS108" s="59"/>
      <c r="CT108" s="59"/>
      <c r="CU108" s="59"/>
      <c r="CV108" s="59"/>
      <c r="CW108" s="59"/>
      <c r="CX108" s="59"/>
      <c r="CY108" s="59"/>
      <c r="CZ108" s="59"/>
      <c r="DA108" s="59"/>
    </row>
    <row r="109" spans="1:105" s="15" customFormat="1" ht="15" customHeight="1" collapsed="1" x14ac:dyDescent="0.2">
      <c r="A109" s="46"/>
      <c r="C109" s="23"/>
      <c r="E109" s="47"/>
      <c r="G109" s="47"/>
      <c r="I109" s="47"/>
      <c r="J109" s="47"/>
      <c r="K109" s="47"/>
      <c r="Q109" s="33"/>
    </row>
    <row r="110" spans="1:105" s="59" customFormat="1" ht="15" customHeight="1" x14ac:dyDescent="0.25">
      <c r="A110" s="83" t="s">
        <v>34</v>
      </c>
      <c r="B110" s="15"/>
      <c r="C110" s="23"/>
      <c r="D110" s="15"/>
      <c r="E110" s="47"/>
      <c r="F110" s="15"/>
      <c r="G110" s="47"/>
      <c r="H110" s="15"/>
      <c r="I110" s="47"/>
      <c r="J110" s="47"/>
      <c r="K110" s="47"/>
      <c r="L110" s="15"/>
      <c r="M110" s="15"/>
      <c r="N110" s="15"/>
      <c r="O110" s="15"/>
      <c r="P110" s="15"/>
      <c r="Q110" s="33"/>
      <c r="R110" s="15"/>
      <c r="S110" s="15"/>
      <c r="T110" s="15"/>
      <c r="U110" s="15"/>
      <c r="V110" s="15"/>
      <c r="W110" s="15"/>
      <c r="X110" s="15"/>
      <c r="Y110" s="15"/>
      <c r="Z110" s="15"/>
      <c r="AA110" s="15"/>
      <c r="AB110" s="15"/>
      <c r="AC110" s="15"/>
    </row>
    <row r="111" spans="1:105" s="59" customFormat="1" ht="15" x14ac:dyDescent="0.25">
      <c r="A111" s="15">
        <v>23126</v>
      </c>
      <c r="B111" s="15" t="s">
        <v>125</v>
      </c>
      <c r="C111" s="15" t="s">
        <v>126</v>
      </c>
      <c r="D111" s="15" t="s">
        <v>127</v>
      </c>
      <c r="E111" s="15">
        <v>75604</v>
      </c>
      <c r="F111" s="15" t="s">
        <v>128</v>
      </c>
      <c r="G111" s="15">
        <v>4</v>
      </c>
      <c r="H111" s="15" t="s">
        <v>57</v>
      </c>
      <c r="I111" s="47"/>
      <c r="J111" s="47"/>
      <c r="K111" s="47"/>
      <c r="L111" s="15" t="s">
        <v>661</v>
      </c>
      <c r="M111" s="47">
        <v>66</v>
      </c>
      <c r="N111" s="47">
        <v>0</v>
      </c>
      <c r="O111" s="47">
        <v>66</v>
      </c>
      <c r="P111" s="15" t="s">
        <v>61</v>
      </c>
      <c r="Q111" s="33">
        <v>1932098.5799999901</v>
      </c>
      <c r="R111" s="15" t="s">
        <v>680</v>
      </c>
      <c r="S111" s="15" t="s">
        <v>481</v>
      </c>
      <c r="T111" s="15">
        <v>48183000501</v>
      </c>
      <c r="U111" s="15">
        <v>48183000501</v>
      </c>
      <c r="V111" s="15">
        <v>125</v>
      </c>
      <c r="W111" s="15">
        <v>17</v>
      </c>
      <c r="X111" s="15">
        <v>4</v>
      </c>
      <c r="Y111" s="15">
        <v>8</v>
      </c>
      <c r="Z111" s="15">
        <v>4</v>
      </c>
      <c r="AA111" s="15">
        <v>0</v>
      </c>
      <c r="AB111" s="15">
        <f>SUM(V111:AA111)</f>
        <v>158</v>
      </c>
      <c r="AC111" s="15"/>
    </row>
    <row r="112" spans="1:105" s="59" customFormat="1" ht="15" x14ac:dyDescent="0.25">
      <c r="A112" s="52">
        <v>23923</v>
      </c>
      <c r="B112" s="15" t="s">
        <v>449</v>
      </c>
      <c r="C112" s="15" t="s">
        <v>450</v>
      </c>
      <c r="D112" s="15" t="s">
        <v>127</v>
      </c>
      <c r="E112" s="15">
        <v>75605</v>
      </c>
      <c r="F112" s="15" t="s">
        <v>128</v>
      </c>
      <c r="G112" s="15">
        <v>4</v>
      </c>
      <c r="H112" s="15" t="s">
        <v>57</v>
      </c>
      <c r="I112" s="47"/>
      <c r="J112" s="47"/>
      <c r="K112" s="47"/>
      <c r="L112" s="15" t="s">
        <v>158</v>
      </c>
      <c r="M112" s="47">
        <v>60</v>
      </c>
      <c r="N112" s="47">
        <v>0</v>
      </c>
      <c r="O112" s="47">
        <v>60</v>
      </c>
      <c r="P112" s="15" t="s">
        <v>58</v>
      </c>
      <c r="Q112" s="33">
        <v>146504</v>
      </c>
      <c r="R112" s="15" t="s">
        <v>369</v>
      </c>
      <c r="S112" s="15"/>
      <c r="T112" s="15">
        <v>48183000200</v>
      </c>
      <c r="U112" s="15"/>
      <c r="V112" s="15"/>
      <c r="W112" s="15"/>
      <c r="X112" s="15"/>
      <c r="Y112" s="15"/>
      <c r="Z112" s="15"/>
      <c r="AA112" s="15"/>
      <c r="AB112" s="15"/>
      <c r="AC112" s="15"/>
      <c r="AD112" s="15" t="s">
        <v>554</v>
      </c>
    </row>
    <row r="113" spans="1:105" s="15" customFormat="1" ht="15" customHeight="1" x14ac:dyDescent="0.25">
      <c r="A113" s="66" t="s">
        <v>22</v>
      </c>
      <c r="B113" s="71"/>
      <c r="C113" s="25">
        <v>1316964.3441205767</v>
      </c>
      <c r="D113" s="72"/>
      <c r="E113" s="47"/>
      <c r="F113" s="72"/>
      <c r="G113" s="73"/>
      <c r="H113" s="74"/>
      <c r="I113" s="73"/>
      <c r="J113" s="73"/>
      <c r="K113" s="73"/>
      <c r="L113" s="72"/>
      <c r="M113" s="72"/>
      <c r="N113" s="72"/>
      <c r="O113" s="72"/>
      <c r="P113" s="75" t="s">
        <v>18</v>
      </c>
      <c r="Q113" s="76">
        <f>SUM(Q111:Q112)</f>
        <v>2078602.5799999901</v>
      </c>
      <c r="R113" s="77"/>
      <c r="S113" s="72"/>
      <c r="T113" s="72"/>
      <c r="U113" s="72"/>
      <c r="V113" s="72"/>
      <c r="W113" s="72"/>
      <c r="X113" s="72"/>
      <c r="AD113" s="59"/>
      <c r="AE113" s="59"/>
      <c r="AF113" s="59"/>
      <c r="AG113" s="59"/>
      <c r="AH113" s="59"/>
      <c r="AI113" s="59"/>
      <c r="AJ113" s="59"/>
      <c r="AK113" s="59"/>
      <c r="AL113" s="59"/>
      <c r="AM113" s="59"/>
      <c r="AN113" s="59"/>
      <c r="AO113" s="59"/>
      <c r="AP113" s="59"/>
      <c r="AQ113" s="59"/>
      <c r="AR113" s="59"/>
      <c r="AS113" s="59"/>
      <c r="AT113" s="59"/>
      <c r="AU113" s="59"/>
      <c r="AV113" s="59"/>
      <c r="AW113" s="59"/>
      <c r="AX113" s="59"/>
      <c r="AY113" s="59"/>
      <c r="AZ113" s="59"/>
      <c r="BA113" s="59"/>
      <c r="BB113" s="59"/>
      <c r="BC113" s="59"/>
      <c r="BD113" s="59"/>
      <c r="BE113" s="59"/>
      <c r="BF113" s="59"/>
      <c r="BG113" s="59"/>
      <c r="BH113" s="59"/>
      <c r="BI113" s="59"/>
      <c r="BJ113" s="59"/>
      <c r="BK113" s="59"/>
      <c r="BL113" s="59"/>
      <c r="BM113" s="59"/>
      <c r="BN113" s="59"/>
      <c r="BO113" s="59"/>
      <c r="BP113" s="59"/>
      <c r="BQ113" s="59"/>
      <c r="BR113" s="59"/>
      <c r="BS113" s="59"/>
      <c r="BT113" s="59"/>
      <c r="BU113" s="59"/>
      <c r="BV113" s="59"/>
      <c r="BW113" s="59"/>
      <c r="BX113" s="59"/>
      <c r="BY113" s="59"/>
      <c r="BZ113" s="59"/>
      <c r="CA113" s="59"/>
      <c r="CB113" s="59"/>
      <c r="CC113" s="59"/>
      <c r="CD113" s="59"/>
      <c r="CE113" s="59"/>
      <c r="CF113" s="59"/>
      <c r="CG113" s="59"/>
      <c r="CH113" s="59"/>
      <c r="CI113" s="59"/>
      <c r="CJ113" s="59"/>
      <c r="CK113" s="59"/>
      <c r="CL113" s="59"/>
      <c r="CM113" s="59"/>
      <c r="CN113" s="59"/>
      <c r="CO113" s="59"/>
      <c r="CP113" s="59"/>
      <c r="CQ113" s="59"/>
      <c r="CR113" s="59"/>
      <c r="CS113" s="59"/>
      <c r="CT113" s="59"/>
      <c r="CU113" s="59"/>
      <c r="CV113" s="59"/>
      <c r="CW113" s="59"/>
      <c r="CX113" s="59"/>
      <c r="CY113" s="59"/>
      <c r="CZ113" s="59"/>
      <c r="DA113" s="59"/>
    </row>
    <row r="114" spans="1:105" s="15" customFormat="1" ht="15" customHeight="1" x14ac:dyDescent="0.2">
      <c r="A114" s="46"/>
      <c r="C114" s="23"/>
      <c r="E114" s="47"/>
      <c r="G114" s="47"/>
      <c r="I114" s="47"/>
      <c r="J114" s="47"/>
      <c r="K114" s="47"/>
      <c r="Q114" s="33"/>
    </row>
    <row r="115" spans="1:105" s="59" customFormat="1" ht="15" customHeight="1" x14ac:dyDescent="0.25">
      <c r="A115" s="83" t="s">
        <v>35</v>
      </c>
      <c r="B115" s="15"/>
      <c r="C115" s="23"/>
      <c r="D115" s="15"/>
      <c r="E115" s="47"/>
      <c r="F115" s="15"/>
      <c r="G115" s="47"/>
      <c r="H115" s="15"/>
      <c r="I115" s="47"/>
      <c r="J115" s="47"/>
      <c r="K115" s="47"/>
      <c r="L115" s="15"/>
      <c r="M115" s="15"/>
      <c r="N115" s="15"/>
      <c r="O115" s="15"/>
      <c r="P115" s="15"/>
      <c r="Q115" s="33"/>
      <c r="R115" s="15"/>
      <c r="S115" s="15"/>
      <c r="T115" s="15"/>
      <c r="U115" s="15"/>
      <c r="V115" s="15"/>
      <c r="W115" s="15"/>
      <c r="X115" s="15"/>
      <c r="Y115" s="15"/>
      <c r="Z115" s="15"/>
      <c r="AA115" s="15"/>
      <c r="AB115" s="15"/>
      <c r="AC115" s="15"/>
    </row>
    <row r="116" spans="1:105" s="59" customFormat="1" ht="15" x14ac:dyDescent="0.25">
      <c r="A116" s="15">
        <v>23045</v>
      </c>
      <c r="B116" s="15" t="s">
        <v>257</v>
      </c>
      <c r="C116" s="15" t="s">
        <v>258</v>
      </c>
      <c r="D116" s="15" t="s">
        <v>94</v>
      </c>
      <c r="E116" s="15">
        <v>75904</v>
      </c>
      <c r="F116" s="15" t="s">
        <v>95</v>
      </c>
      <c r="G116" s="15">
        <v>5</v>
      </c>
      <c r="H116" s="15" t="s">
        <v>60</v>
      </c>
      <c r="I116" s="47"/>
      <c r="J116" s="47"/>
      <c r="K116" s="47"/>
      <c r="L116" s="15" t="s">
        <v>158</v>
      </c>
      <c r="M116" s="47">
        <v>72</v>
      </c>
      <c r="N116" s="47">
        <v>0</v>
      </c>
      <c r="O116" s="47">
        <v>72</v>
      </c>
      <c r="P116" s="15" t="s">
        <v>58</v>
      </c>
      <c r="Q116" s="33">
        <v>1714345</v>
      </c>
      <c r="R116" s="15" t="s">
        <v>489</v>
      </c>
      <c r="S116" s="15" t="s">
        <v>531</v>
      </c>
      <c r="T116" s="15">
        <v>48005000901</v>
      </c>
      <c r="U116" s="15">
        <v>48005000904</v>
      </c>
      <c r="V116" s="15">
        <v>135</v>
      </c>
      <c r="W116" s="15">
        <v>17</v>
      </c>
      <c r="X116" s="15">
        <v>4</v>
      </c>
      <c r="Y116" s="15">
        <v>8</v>
      </c>
      <c r="Z116" s="15">
        <v>4</v>
      </c>
      <c r="AA116" s="15">
        <v>0</v>
      </c>
      <c r="AB116" s="15">
        <f>SUM(V116:AA116)</f>
        <v>168</v>
      </c>
      <c r="AC116" s="15"/>
    </row>
    <row r="117" spans="1:105" s="59" customFormat="1" ht="15" x14ac:dyDescent="0.25">
      <c r="A117" s="15">
        <v>23066</v>
      </c>
      <c r="B117" s="15" t="s">
        <v>259</v>
      </c>
      <c r="C117" s="15" t="s">
        <v>682</v>
      </c>
      <c r="D117" s="15" t="s">
        <v>129</v>
      </c>
      <c r="E117" s="15">
        <v>75965</v>
      </c>
      <c r="F117" s="15" t="s">
        <v>129</v>
      </c>
      <c r="G117" s="15">
        <v>5</v>
      </c>
      <c r="H117" s="15" t="s">
        <v>60</v>
      </c>
      <c r="I117" s="47"/>
      <c r="J117" s="47"/>
      <c r="K117" s="47" t="s">
        <v>159</v>
      </c>
      <c r="L117" s="15" t="s">
        <v>158</v>
      </c>
      <c r="M117" s="47">
        <v>60</v>
      </c>
      <c r="N117" s="47">
        <v>0</v>
      </c>
      <c r="O117" s="47">
        <v>60</v>
      </c>
      <c r="P117" s="15" t="s">
        <v>58</v>
      </c>
      <c r="Q117" s="33">
        <v>1728199</v>
      </c>
      <c r="R117" s="15" t="s">
        <v>453</v>
      </c>
      <c r="S117" s="15" t="s">
        <v>490</v>
      </c>
      <c r="T117" s="15">
        <v>48347950502</v>
      </c>
      <c r="U117" s="15">
        <v>48347950502</v>
      </c>
      <c r="V117" s="15">
        <v>134</v>
      </c>
      <c r="W117" s="15">
        <v>17</v>
      </c>
      <c r="X117" s="15">
        <v>4</v>
      </c>
      <c r="Y117" s="15">
        <v>8</v>
      </c>
      <c r="Z117" s="15">
        <v>4</v>
      </c>
      <c r="AA117" s="15">
        <v>0</v>
      </c>
      <c r="AB117" s="15">
        <f>SUM(V117:AA117)</f>
        <v>167</v>
      </c>
      <c r="AC117" s="15"/>
    </row>
    <row r="118" spans="1:105" s="59" customFormat="1" ht="15" x14ac:dyDescent="0.25">
      <c r="A118" s="48">
        <v>23905</v>
      </c>
      <c r="B118" s="46" t="s">
        <v>370</v>
      </c>
      <c r="C118" s="23" t="s">
        <v>371</v>
      </c>
      <c r="D118" s="15" t="s">
        <v>94</v>
      </c>
      <c r="E118" s="15">
        <v>75901</v>
      </c>
      <c r="F118" s="15" t="s">
        <v>95</v>
      </c>
      <c r="G118" s="52">
        <v>5</v>
      </c>
      <c r="H118" s="15" t="s">
        <v>60</v>
      </c>
      <c r="I118" s="47"/>
      <c r="J118" s="47"/>
      <c r="K118" s="47"/>
      <c r="L118" s="15" t="s">
        <v>158</v>
      </c>
      <c r="M118" s="47">
        <v>72</v>
      </c>
      <c r="N118" s="47">
        <v>8</v>
      </c>
      <c r="O118" s="47">
        <v>80</v>
      </c>
      <c r="P118" s="15" t="s">
        <v>61</v>
      </c>
      <c r="Q118" s="33">
        <v>160356</v>
      </c>
      <c r="R118" s="54" t="s">
        <v>372</v>
      </c>
      <c r="S118" s="15"/>
      <c r="T118" s="15">
        <v>48005000800</v>
      </c>
      <c r="V118" s="15"/>
      <c r="W118" s="15"/>
      <c r="X118" s="15"/>
      <c r="Y118" s="15"/>
      <c r="Z118" s="15"/>
      <c r="AA118" s="15"/>
      <c r="AB118" s="15"/>
      <c r="AC118" s="15"/>
      <c r="AD118" s="15" t="s">
        <v>537</v>
      </c>
    </row>
    <row r="119" spans="1:105" s="59" customFormat="1" ht="15" x14ac:dyDescent="0.25">
      <c r="A119" s="49">
        <v>23950</v>
      </c>
      <c r="B119" s="39" t="s">
        <v>373</v>
      </c>
      <c r="C119" s="40" t="s">
        <v>374</v>
      </c>
      <c r="D119" s="40" t="s">
        <v>375</v>
      </c>
      <c r="E119" s="40">
        <v>77657</v>
      </c>
      <c r="F119" s="40" t="s">
        <v>376</v>
      </c>
      <c r="G119" s="40">
        <v>5</v>
      </c>
      <c r="H119" s="40" t="s">
        <v>60</v>
      </c>
      <c r="I119" s="41"/>
      <c r="J119" s="41"/>
      <c r="K119" s="41" t="s">
        <v>159</v>
      </c>
      <c r="L119" s="40" t="s">
        <v>158</v>
      </c>
      <c r="M119" s="41">
        <v>80</v>
      </c>
      <c r="N119" s="41">
        <v>0</v>
      </c>
      <c r="O119" s="41">
        <v>80</v>
      </c>
      <c r="P119" s="40" t="s">
        <v>58</v>
      </c>
      <c r="Q119" s="45">
        <v>198612</v>
      </c>
      <c r="R119" s="39" t="s">
        <v>604</v>
      </c>
      <c r="S119" s="40"/>
      <c r="T119" s="40">
        <v>48199030502</v>
      </c>
      <c r="V119" s="15"/>
      <c r="W119" s="15"/>
      <c r="X119" s="15"/>
      <c r="Y119" s="15"/>
      <c r="Z119" s="15"/>
      <c r="AA119" s="15"/>
      <c r="AB119" s="15"/>
      <c r="AC119" s="15"/>
      <c r="AD119" s="15" t="s">
        <v>578</v>
      </c>
    </row>
    <row r="120" spans="1:105" s="15" customFormat="1" ht="15" customHeight="1" x14ac:dyDescent="0.25">
      <c r="A120" s="66" t="s">
        <v>22</v>
      </c>
      <c r="B120" s="71"/>
      <c r="C120" s="25">
        <v>1172171.028390893</v>
      </c>
      <c r="D120" s="72"/>
      <c r="E120" s="47"/>
      <c r="F120" s="72"/>
      <c r="G120" s="73"/>
      <c r="H120" s="74"/>
      <c r="I120" s="73"/>
      <c r="J120" s="73"/>
      <c r="K120" s="73"/>
      <c r="L120" s="72"/>
      <c r="M120" s="72"/>
      <c r="N120" s="72"/>
      <c r="O120" s="72"/>
      <c r="P120" s="75" t="s">
        <v>18</v>
      </c>
      <c r="Q120" s="76">
        <f>SUM(Q116:Q119)</f>
        <v>3801512</v>
      </c>
      <c r="R120" s="77"/>
      <c r="S120" s="72"/>
      <c r="T120" s="72"/>
      <c r="U120" s="72"/>
      <c r="V120" s="72"/>
      <c r="W120" s="72"/>
      <c r="X120" s="72"/>
      <c r="AD120" s="59"/>
      <c r="AE120" s="59"/>
      <c r="AF120" s="59"/>
      <c r="AG120" s="59"/>
      <c r="AH120" s="59"/>
      <c r="AI120" s="59"/>
      <c r="AJ120" s="59"/>
      <c r="AK120" s="59"/>
      <c r="AL120" s="59"/>
      <c r="AM120" s="59"/>
      <c r="AN120" s="59"/>
      <c r="AO120" s="59"/>
      <c r="AP120" s="59"/>
      <c r="AQ120" s="59"/>
      <c r="AR120" s="59"/>
      <c r="AS120" s="59"/>
      <c r="AT120" s="59"/>
      <c r="AU120" s="59"/>
      <c r="AV120" s="59"/>
      <c r="AW120" s="59"/>
      <c r="AX120" s="59"/>
      <c r="AY120" s="59"/>
      <c r="AZ120" s="59"/>
      <c r="BA120" s="59"/>
      <c r="BB120" s="59"/>
      <c r="BC120" s="59"/>
      <c r="BD120" s="59"/>
      <c r="BE120" s="59"/>
      <c r="BF120" s="59"/>
      <c r="BG120" s="59"/>
      <c r="BH120" s="59"/>
      <c r="BI120" s="59"/>
      <c r="BJ120" s="59"/>
      <c r="BK120" s="59"/>
      <c r="BL120" s="59"/>
      <c r="BM120" s="59"/>
      <c r="BN120" s="59"/>
      <c r="BO120" s="59"/>
      <c r="BP120" s="59"/>
      <c r="BQ120" s="59"/>
      <c r="BR120" s="59"/>
      <c r="BS120" s="59"/>
      <c r="BT120" s="59"/>
      <c r="BU120" s="59"/>
      <c r="BV120" s="59"/>
      <c r="BW120" s="59"/>
      <c r="BX120" s="59"/>
      <c r="BY120" s="59"/>
      <c r="BZ120" s="59"/>
      <c r="CA120" s="59"/>
      <c r="CB120" s="59"/>
      <c r="CC120" s="59"/>
      <c r="CD120" s="59"/>
      <c r="CE120" s="59"/>
      <c r="CF120" s="59"/>
      <c r="CG120" s="59"/>
      <c r="CH120" s="59"/>
      <c r="CI120" s="59"/>
      <c r="CJ120" s="59"/>
      <c r="CK120" s="59"/>
      <c r="CL120" s="59"/>
      <c r="CM120" s="59"/>
      <c r="CN120" s="59"/>
      <c r="CO120" s="59"/>
      <c r="CP120" s="59"/>
      <c r="CQ120" s="59"/>
      <c r="CR120" s="59"/>
      <c r="CS120" s="59"/>
      <c r="CT120" s="59"/>
      <c r="CU120" s="59"/>
      <c r="CV120" s="59"/>
      <c r="CW120" s="59"/>
      <c r="CX120" s="59"/>
      <c r="CY120" s="59"/>
      <c r="CZ120" s="59"/>
      <c r="DA120" s="59"/>
    </row>
    <row r="121" spans="1:105" s="15" customFormat="1" ht="15" customHeight="1" x14ac:dyDescent="0.2">
      <c r="A121" s="46"/>
      <c r="C121" s="23"/>
      <c r="E121" s="47"/>
      <c r="G121" s="47"/>
      <c r="I121" s="47"/>
      <c r="J121" s="47"/>
      <c r="K121" s="47"/>
      <c r="Q121" s="33"/>
    </row>
    <row r="122" spans="1:105" s="15" customFormat="1" ht="15" customHeight="1" x14ac:dyDescent="0.2">
      <c r="A122" s="83" t="s">
        <v>36</v>
      </c>
      <c r="C122" s="23"/>
      <c r="E122" s="47"/>
      <c r="G122" s="47"/>
      <c r="I122" s="47"/>
      <c r="J122" s="47"/>
      <c r="K122" s="47"/>
      <c r="Q122" s="33"/>
    </row>
    <row r="123" spans="1:105" s="59" customFormat="1" ht="15" x14ac:dyDescent="0.25">
      <c r="A123" s="15">
        <v>23112</v>
      </c>
      <c r="B123" s="15" t="s">
        <v>260</v>
      </c>
      <c r="C123" s="15" t="s">
        <v>261</v>
      </c>
      <c r="D123" s="15" t="s">
        <v>96</v>
      </c>
      <c r="E123" s="15">
        <v>77705</v>
      </c>
      <c r="F123" s="15" t="s">
        <v>97</v>
      </c>
      <c r="G123" s="15">
        <v>5</v>
      </c>
      <c r="H123" s="15" t="s">
        <v>57</v>
      </c>
      <c r="I123" s="47"/>
      <c r="J123" s="47"/>
      <c r="K123" s="47" t="s">
        <v>159</v>
      </c>
      <c r="L123" s="15" t="s">
        <v>158</v>
      </c>
      <c r="M123" s="47">
        <v>54</v>
      </c>
      <c r="N123" s="47">
        <v>7</v>
      </c>
      <c r="O123" s="47">
        <v>61</v>
      </c>
      <c r="P123" s="15" t="s">
        <v>58</v>
      </c>
      <c r="Q123" s="33">
        <v>1509832</v>
      </c>
      <c r="R123" s="15" t="s">
        <v>346</v>
      </c>
      <c r="S123" s="15" t="s">
        <v>504</v>
      </c>
      <c r="T123" s="15">
        <v>48245002200</v>
      </c>
      <c r="U123" s="15">
        <v>48245002200</v>
      </c>
      <c r="V123" s="15">
        <v>123</v>
      </c>
      <c r="W123" s="15">
        <v>17</v>
      </c>
      <c r="X123" s="15">
        <v>4</v>
      </c>
      <c r="Y123" s="15">
        <v>8</v>
      </c>
      <c r="Z123" s="15">
        <v>4</v>
      </c>
      <c r="AA123" s="15">
        <v>7</v>
      </c>
      <c r="AB123" s="15">
        <f>SUM(V123:AA123)</f>
        <v>163</v>
      </c>
      <c r="AC123" s="15"/>
    </row>
    <row r="124" spans="1:105" s="59" customFormat="1" ht="15" x14ac:dyDescent="0.25">
      <c r="A124" s="52">
        <v>23906</v>
      </c>
      <c r="B124" s="15" t="s">
        <v>447</v>
      </c>
      <c r="C124" s="15" t="s">
        <v>448</v>
      </c>
      <c r="D124" s="15" t="s">
        <v>96</v>
      </c>
      <c r="E124" s="15">
        <v>77708</v>
      </c>
      <c r="F124" s="15" t="s">
        <v>97</v>
      </c>
      <c r="G124" s="15">
        <v>5</v>
      </c>
      <c r="H124" s="15" t="s">
        <v>57</v>
      </c>
      <c r="I124" s="47"/>
      <c r="J124" s="47"/>
      <c r="K124" s="47"/>
      <c r="L124" s="15" t="s">
        <v>158</v>
      </c>
      <c r="M124" s="47">
        <v>72</v>
      </c>
      <c r="N124" s="47">
        <v>10</v>
      </c>
      <c r="O124" s="47">
        <v>82</v>
      </c>
      <c r="P124" s="15" t="s">
        <v>61</v>
      </c>
      <c r="Q124" s="33">
        <v>147600</v>
      </c>
      <c r="R124" s="15" t="s">
        <v>372</v>
      </c>
      <c r="S124" s="15"/>
      <c r="T124" s="15">
        <v>48245000101</v>
      </c>
      <c r="U124" s="15" t="s">
        <v>538</v>
      </c>
      <c r="V124" s="15"/>
      <c r="W124" s="15"/>
      <c r="X124" s="15"/>
      <c r="Y124" s="15"/>
      <c r="Z124" s="15"/>
      <c r="AA124" s="15"/>
      <c r="AB124" s="15"/>
      <c r="AC124" s="15"/>
    </row>
    <row r="125" spans="1:105" s="15" customFormat="1" ht="15" customHeight="1" x14ac:dyDescent="0.25">
      <c r="A125" s="66" t="s">
        <v>22</v>
      </c>
      <c r="B125" s="71"/>
      <c r="C125" s="25">
        <v>1023941.0710144734</v>
      </c>
      <c r="D125" s="72"/>
      <c r="E125" s="47"/>
      <c r="F125" s="72"/>
      <c r="G125" s="73"/>
      <c r="H125" s="74"/>
      <c r="I125" s="73"/>
      <c r="J125" s="73"/>
      <c r="K125" s="73"/>
      <c r="L125" s="72"/>
      <c r="M125" s="72"/>
      <c r="N125" s="72"/>
      <c r="O125" s="72"/>
      <c r="P125" s="75" t="s">
        <v>18</v>
      </c>
      <c r="Q125" s="76">
        <f>SUM(Q123:Q124)</f>
        <v>1657432</v>
      </c>
      <c r="R125" s="77"/>
      <c r="S125" s="72"/>
      <c r="T125" s="72"/>
      <c r="U125" s="72"/>
      <c r="V125" s="72"/>
      <c r="W125" s="72"/>
      <c r="X125" s="72"/>
      <c r="AD125" s="59"/>
      <c r="AE125" s="59"/>
      <c r="AF125" s="59"/>
      <c r="AG125" s="59"/>
      <c r="AH125" s="59"/>
      <c r="AI125" s="59"/>
      <c r="AJ125" s="59"/>
      <c r="AK125" s="59"/>
      <c r="AL125" s="59"/>
      <c r="AM125" s="59"/>
      <c r="AN125" s="59"/>
      <c r="AO125" s="59"/>
      <c r="AP125" s="59"/>
      <c r="AQ125" s="59"/>
      <c r="AR125" s="59"/>
      <c r="AS125" s="59"/>
      <c r="AT125" s="59"/>
      <c r="AU125" s="59"/>
      <c r="AV125" s="59"/>
      <c r="AW125" s="59"/>
      <c r="AX125" s="59"/>
      <c r="AY125" s="59"/>
      <c r="AZ125" s="59"/>
      <c r="BA125" s="59"/>
      <c r="BB125" s="59"/>
      <c r="BC125" s="59"/>
      <c r="BD125" s="59"/>
      <c r="BE125" s="59"/>
      <c r="BF125" s="59"/>
      <c r="BG125" s="59"/>
      <c r="BH125" s="59"/>
      <c r="BI125" s="59"/>
      <c r="BJ125" s="59"/>
      <c r="BK125" s="59"/>
      <c r="BL125" s="59"/>
      <c r="BM125" s="59"/>
      <c r="BN125" s="59"/>
      <c r="BO125" s="59"/>
      <c r="BP125" s="59"/>
      <c r="BQ125" s="59"/>
      <c r="BR125" s="59"/>
      <c r="BS125" s="59"/>
      <c r="BT125" s="59"/>
      <c r="BU125" s="59"/>
      <c r="BV125" s="59"/>
      <c r="BW125" s="59"/>
      <c r="BX125" s="59"/>
      <c r="BY125" s="59"/>
      <c r="BZ125" s="59"/>
      <c r="CA125" s="59"/>
      <c r="CB125" s="59"/>
      <c r="CC125" s="59"/>
      <c r="CD125" s="59"/>
      <c r="CE125" s="59"/>
      <c r="CF125" s="59"/>
      <c r="CG125" s="59"/>
      <c r="CH125" s="59"/>
      <c r="CI125" s="59"/>
      <c r="CJ125" s="59"/>
      <c r="CK125" s="59"/>
      <c r="CL125" s="59"/>
      <c r="CM125" s="59"/>
      <c r="CN125" s="59"/>
      <c r="CO125" s="59"/>
      <c r="CP125" s="59"/>
      <c r="CQ125" s="59"/>
      <c r="CR125" s="59"/>
      <c r="CS125" s="59"/>
      <c r="CT125" s="59"/>
      <c r="CU125" s="59"/>
      <c r="CV125" s="59"/>
      <c r="CW125" s="59"/>
      <c r="CX125" s="59"/>
      <c r="CY125" s="59"/>
      <c r="CZ125" s="59"/>
      <c r="DA125" s="59"/>
    </row>
    <row r="126" spans="1:105" s="15" customFormat="1" ht="15" customHeight="1" x14ac:dyDescent="0.2">
      <c r="A126" s="46"/>
      <c r="C126" s="23"/>
      <c r="E126" s="47"/>
      <c r="G126" s="47"/>
      <c r="I126" s="47"/>
      <c r="J126" s="47"/>
      <c r="K126" s="47"/>
      <c r="Q126" s="33"/>
    </row>
    <row r="127" spans="1:105" s="59" customFormat="1" ht="15" customHeight="1" x14ac:dyDescent="0.25">
      <c r="A127" s="83" t="s">
        <v>37</v>
      </c>
      <c r="B127" s="15"/>
      <c r="C127" s="23"/>
      <c r="D127" s="15"/>
      <c r="E127" s="47"/>
      <c r="F127" s="15"/>
      <c r="G127" s="47"/>
      <c r="H127" s="15"/>
      <c r="I127" s="47"/>
      <c r="J127" s="47"/>
      <c r="K127" s="47"/>
      <c r="L127" s="15"/>
      <c r="M127" s="15"/>
      <c r="N127" s="15"/>
      <c r="O127" s="15"/>
      <c r="P127" s="15"/>
      <c r="Q127" s="33"/>
      <c r="R127" s="15"/>
      <c r="S127" s="15"/>
      <c r="T127" s="15"/>
      <c r="U127" s="15"/>
      <c r="V127" s="15"/>
      <c r="W127" s="15"/>
      <c r="X127" s="15"/>
      <c r="Y127" s="15"/>
      <c r="Z127" s="15"/>
      <c r="AA127" s="15"/>
      <c r="AB127" s="15"/>
      <c r="AC127" s="15"/>
    </row>
    <row r="128" spans="1:105" s="59" customFormat="1" ht="15" x14ac:dyDescent="0.25">
      <c r="A128" s="15">
        <v>23199</v>
      </c>
      <c r="B128" s="15" t="s">
        <v>130</v>
      </c>
      <c r="C128" s="15" t="s">
        <v>262</v>
      </c>
      <c r="D128" s="15" t="s">
        <v>98</v>
      </c>
      <c r="E128" s="15">
        <v>77515</v>
      </c>
      <c r="F128" s="15" t="s">
        <v>99</v>
      </c>
      <c r="G128" s="15">
        <v>6</v>
      </c>
      <c r="H128" s="15" t="s">
        <v>60</v>
      </c>
      <c r="I128" s="47"/>
      <c r="J128" s="47"/>
      <c r="K128" s="47"/>
      <c r="L128" s="15" t="s">
        <v>158</v>
      </c>
      <c r="M128" s="47">
        <v>40</v>
      </c>
      <c r="N128" s="47">
        <v>8</v>
      </c>
      <c r="O128" s="47">
        <v>48</v>
      </c>
      <c r="P128" s="15" t="s">
        <v>61</v>
      </c>
      <c r="Q128" s="33">
        <v>900000</v>
      </c>
      <c r="R128" s="15" t="s">
        <v>517</v>
      </c>
      <c r="S128" s="15" t="s">
        <v>518</v>
      </c>
      <c r="T128" s="15">
        <v>48039662100</v>
      </c>
      <c r="U128" s="15">
        <v>48039662100</v>
      </c>
      <c r="V128" s="15">
        <v>84</v>
      </c>
      <c r="W128" s="15">
        <v>17</v>
      </c>
      <c r="X128" s="15">
        <v>4</v>
      </c>
      <c r="Y128" s="15">
        <v>8</v>
      </c>
      <c r="Z128" s="15">
        <v>4</v>
      </c>
      <c r="AA128" s="15">
        <v>0</v>
      </c>
      <c r="AB128" s="15">
        <f>SUM(V128:AA128)</f>
        <v>117</v>
      </c>
      <c r="AC128" s="15"/>
    </row>
    <row r="129" spans="1:105" s="59" customFormat="1" ht="15" x14ac:dyDescent="0.25">
      <c r="A129" s="52">
        <v>23900</v>
      </c>
      <c r="B129" s="15" t="s">
        <v>377</v>
      </c>
      <c r="C129" s="15" t="s">
        <v>378</v>
      </c>
      <c r="D129" s="15" t="s">
        <v>76</v>
      </c>
      <c r="E129" s="15">
        <v>77377</v>
      </c>
      <c r="F129" s="15" t="s">
        <v>56</v>
      </c>
      <c r="G129" s="15">
        <v>6</v>
      </c>
      <c r="H129" s="15" t="s">
        <v>60</v>
      </c>
      <c r="I129" s="47"/>
      <c r="J129" s="47"/>
      <c r="K129" s="47" t="s">
        <v>159</v>
      </c>
      <c r="L129" s="15" t="s">
        <v>158</v>
      </c>
      <c r="M129" s="47">
        <v>50</v>
      </c>
      <c r="N129" s="47">
        <v>9</v>
      </c>
      <c r="O129" s="47">
        <v>59</v>
      </c>
      <c r="P129" s="15" t="s">
        <v>58</v>
      </c>
      <c r="Q129" s="33">
        <v>135000</v>
      </c>
      <c r="R129" s="15" t="s">
        <v>529</v>
      </c>
      <c r="S129" s="15"/>
      <c r="T129" s="15">
        <v>48201555501</v>
      </c>
      <c r="U129" s="15" t="s">
        <v>533</v>
      </c>
      <c r="V129" s="15"/>
      <c r="W129" s="15"/>
      <c r="X129" s="15"/>
      <c r="Y129" s="15"/>
      <c r="Z129" s="15"/>
      <c r="AA129" s="15"/>
      <c r="AB129" s="15"/>
      <c r="AC129" s="15"/>
    </row>
    <row r="130" spans="1:105" s="15" customFormat="1" ht="15" customHeight="1" x14ac:dyDescent="0.25">
      <c r="A130" s="66" t="s">
        <v>22</v>
      </c>
      <c r="B130" s="71"/>
      <c r="C130" s="25">
        <v>600000</v>
      </c>
      <c r="D130" s="72"/>
      <c r="E130" s="47"/>
      <c r="F130" s="72"/>
      <c r="G130" s="73"/>
      <c r="H130" s="74"/>
      <c r="I130" s="73"/>
      <c r="J130" s="73"/>
      <c r="K130" s="73"/>
      <c r="L130" s="72"/>
      <c r="M130" s="72"/>
      <c r="N130" s="72"/>
      <c r="O130" s="72"/>
      <c r="P130" s="75" t="s">
        <v>18</v>
      </c>
      <c r="Q130" s="76">
        <f>SUM(Q128:Q129)</f>
        <v>1035000</v>
      </c>
      <c r="R130" s="77"/>
      <c r="S130" s="72"/>
      <c r="T130" s="72"/>
      <c r="U130" s="72"/>
      <c r="V130" s="72"/>
      <c r="W130" s="72"/>
      <c r="X130" s="72"/>
      <c r="AD130" s="59"/>
      <c r="AE130" s="59"/>
      <c r="AF130" s="59"/>
      <c r="AG130" s="59"/>
      <c r="AH130" s="59"/>
      <c r="AI130" s="59"/>
      <c r="AJ130" s="59"/>
      <c r="AK130" s="59"/>
      <c r="AL130" s="59"/>
      <c r="AM130" s="59"/>
      <c r="AN130" s="59"/>
      <c r="AO130" s="59"/>
      <c r="AP130" s="59"/>
      <c r="AQ130" s="59"/>
      <c r="AR130" s="59"/>
      <c r="AS130" s="59"/>
      <c r="AT130" s="59"/>
      <c r="AU130" s="59"/>
      <c r="AV130" s="59"/>
      <c r="AW130" s="59"/>
      <c r="AX130" s="59"/>
      <c r="AY130" s="59"/>
      <c r="AZ130" s="59"/>
      <c r="BA130" s="59"/>
      <c r="BB130" s="59"/>
      <c r="BC130" s="59"/>
      <c r="BD130" s="59"/>
      <c r="BE130" s="59"/>
      <c r="BF130" s="59"/>
      <c r="BG130" s="59"/>
      <c r="BH130" s="59"/>
      <c r="BI130" s="59"/>
      <c r="BJ130" s="59"/>
      <c r="BK130" s="59"/>
      <c r="BL130" s="59"/>
      <c r="BM130" s="59"/>
      <c r="BN130" s="59"/>
      <c r="BO130" s="59"/>
      <c r="BP130" s="59"/>
      <c r="BQ130" s="59"/>
      <c r="BR130" s="59"/>
      <c r="BS130" s="59"/>
      <c r="BT130" s="59"/>
      <c r="BU130" s="59"/>
      <c r="BV130" s="59"/>
      <c r="BW130" s="59"/>
      <c r="BX130" s="59"/>
      <c r="BY130" s="59"/>
      <c r="BZ130" s="59"/>
      <c r="CA130" s="59"/>
      <c r="CB130" s="59"/>
      <c r="CC130" s="59"/>
      <c r="CD130" s="59"/>
      <c r="CE130" s="59"/>
      <c r="CF130" s="59"/>
      <c r="CG130" s="59"/>
      <c r="CH130" s="59"/>
      <c r="CI130" s="59"/>
      <c r="CJ130" s="59"/>
      <c r="CK130" s="59"/>
      <c r="CL130" s="59"/>
      <c r="CM130" s="59"/>
      <c r="CN130" s="59"/>
      <c r="CO130" s="59"/>
      <c r="CP130" s="59"/>
      <c r="CQ130" s="59"/>
      <c r="CR130" s="59"/>
      <c r="CS130" s="59"/>
      <c r="CT130" s="59"/>
      <c r="CU130" s="59"/>
      <c r="CV130" s="59"/>
      <c r="CW130" s="59"/>
      <c r="CX130" s="59"/>
      <c r="CY130" s="59"/>
      <c r="CZ130" s="59"/>
      <c r="DA130" s="59"/>
    </row>
    <row r="131" spans="1:105" s="15" customFormat="1" ht="15" customHeight="1" x14ac:dyDescent="0.2">
      <c r="A131" s="46"/>
      <c r="C131" s="23"/>
      <c r="E131" s="47"/>
      <c r="G131" s="47"/>
      <c r="I131" s="47"/>
      <c r="J131" s="47"/>
      <c r="K131" s="47"/>
      <c r="Q131" s="33"/>
    </row>
    <row r="132" spans="1:105" s="59" customFormat="1" ht="15" customHeight="1" x14ac:dyDescent="0.25">
      <c r="A132" s="83" t="s">
        <v>38</v>
      </c>
      <c r="B132" s="15"/>
      <c r="C132" s="23"/>
      <c r="D132" s="15"/>
      <c r="E132" s="47"/>
      <c r="F132" s="15"/>
      <c r="G132" s="47"/>
      <c r="H132" s="15"/>
      <c r="I132" s="47"/>
      <c r="J132" s="47"/>
      <c r="K132" s="47"/>
      <c r="L132" s="15"/>
      <c r="M132" s="15"/>
      <c r="N132" s="15"/>
      <c r="O132" s="15"/>
      <c r="P132" s="15"/>
      <c r="Q132" s="33"/>
      <c r="R132" s="15"/>
      <c r="S132" s="15"/>
      <c r="T132" s="15"/>
      <c r="U132" s="15"/>
      <c r="V132" s="15"/>
      <c r="W132" s="15"/>
      <c r="X132" s="15"/>
      <c r="Y132" s="15"/>
      <c r="Z132" s="15"/>
      <c r="AA132" s="15"/>
      <c r="AB132" s="15"/>
      <c r="AC132" s="15"/>
    </row>
    <row r="133" spans="1:105" s="59" customFormat="1" ht="15" x14ac:dyDescent="0.25">
      <c r="A133" s="15">
        <v>23008</v>
      </c>
      <c r="B133" s="15" t="s">
        <v>263</v>
      </c>
      <c r="C133" s="15" t="s">
        <v>683</v>
      </c>
      <c r="D133" s="15" t="s">
        <v>684</v>
      </c>
      <c r="E133" s="15">
        <v>77084</v>
      </c>
      <c r="F133" s="15" t="s">
        <v>56</v>
      </c>
      <c r="G133" s="15">
        <v>6</v>
      </c>
      <c r="H133" s="15" t="s">
        <v>57</v>
      </c>
      <c r="I133" s="47"/>
      <c r="J133" s="47"/>
      <c r="K133" s="47"/>
      <c r="L133" s="15" t="s">
        <v>158</v>
      </c>
      <c r="M133" s="47">
        <v>58</v>
      </c>
      <c r="N133" s="47">
        <v>35</v>
      </c>
      <c r="O133" s="47">
        <v>93</v>
      </c>
      <c r="P133" s="15" t="s">
        <v>61</v>
      </c>
      <c r="Q133" s="33">
        <v>1500000</v>
      </c>
      <c r="R133" s="15" t="s">
        <v>487</v>
      </c>
      <c r="S133" s="15" t="s">
        <v>488</v>
      </c>
      <c r="T133" s="15">
        <v>48201541800</v>
      </c>
      <c r="U133" s="15">
        <v>48201541801</v>
      </c>
      <c r="V133" s="15">
        <v>137</v>
      </c>
      <c r="W133" s="15">
        <v>17</v>
      </c>
      <c r="X133" s="15">
        <v>4</v>
      </c>
      <c r="Y133" s="15">
        <v>8</v>
      </c>
      <c r="Z133" s="15">
        <v>4</v>
      </c>
      <c r="AA133" s="15">
        <v>0</v>
      </c>
      <c r="AB133" s="15">
        <f t="shared" ref="AB133:AB144" si="0">SUM(V133:AA133)</f>
        <v>170</v>
      </c>
      <c r="AC133" s="15">
        <v>1</v>
      </c>
    </row>
    <row r="134" spans="1:105" s="59" customFormat="1" ht="15" x14ac:dyDescent="0.25">
      <c r="A134" s="15">
        <v>23061</v>
      </c>
      <c r="B134" s="15" t="s">
        <v>266</v>
      </c>
      <c r="C134" s="15" t="s">
        <v>267</v>
      </c>
      <c r="D134" s="15" t="s">
        <v>55</v>
      </c>
      <c r="E134" s="15">
        <v>77075</v>
      </c>
      <c r="F134" s="15" t="s">
        <v>56</v>
      </c>
      <c r="G134" s="15">
        <v>6</v>
      </c>
      <c r="H134" s="15" t="s">
        <v>57</v>
      </c>
      <c r="I134" s="47"/>
      <c r="J134" s="47"/>
      <c r="K134" s="47"/>
      <c r="L134" s="40" t="s">
        <v>158</v>
      </c>
      <c r="M134" s="47">
        <v>66</v>
      </c>
      <c r="N134" s="47">
        <v>0</v>
      </c>
      <c r="O134" s="47">
        <v>66</v>
      </c>
      <c r="P134" s="15" t="s">
        <v>61</v>
      </c>
      <c r="Q134" s="33">
        <v>2000000</v>
      </c>
      <c r="R134" s="15" t="s">
        <v>510</v>
      </c>
      <c r="S134" s="15" t="s">
        <v>490</v>
      </c>
      <c r="T134" s="15">
        <v>48201333902</v>
      </c>
      <c r="U134" s="15">
        <v>48201333904</v>
      </c>
      <c r="V134" s="15">
        <v>130</v>
      </c>
      <c r="W134" s="15">
        <v>17</v>
      </c>
      <c r="X134" s="15">
        <v>4</v>
      </c>
      <c r="Y134" s="15">
        <v>8</v>
      </c>
      <c r="Z134" s="15">
        <v>4</v>
      </c>
      <c r="AA134" s="15">
        <v>7</v>
      </c>
      <c r="AB134" s="15">
        <f t="shared" si="0"/>
        <v>170</v>
      </c>
      <c r="AC134" s="15">
        <v>2</v>
      </c>
    </row>
    <row r="135" spans="1:105" s="59" customFormat="1" ht="15" x14ac:dyDescent="0.25">
      <c r="A135" s="15">
        <v>23068</v>
      </c>
      <c r="B135" s="15" t="s">
        <v>268</v>
      </c>
      <c r="C135" s="15" t="s">
        <v>269</v>
      </c>
      <c r="D135" s="15" t="s">
        <v>55</v>
      </c>
      <c r="E135" s="15">
        <v>77080</v>
      </c>
      <c r="F135" s="15" t="s">
        <v>56</v>
      </c>
      <c r="G135" s="15">
        <v>6</v>
      </c>
      <c r="H135" s="15" t="s">
        <v>57</v>
      </c>
      <c r="I135" s="47"/>
      <c r="J135" s="47"/>
      <c r="K135" s="47"/>
      <c r="L135" s="15" t="s">
        <v>158</v>
      </c>
      <c r="M135" s="47">
        <v>65</v>
      </c>
      <c r="N135" s="47">
        <v>0</v>
      </c>
      <c r="O135" s="47">
        <v>65</v>
      </c>
      <c r="P135" s="15" t="s">
        <v>58</v>
      </c>
      <c r="Q135" s="33">
        <v>2000000</v>
      </c>
      <c r="R135" s="15" t="s">
        <v>529</v>
      </c>
      <c r="S135" s="15" t="s">
        <v>509</v>
      </c>
      <c r="T135" s="15">
        <v>48201521200</v>
      </c>
      <c r="U135" s="15">
        <v>48201521202</v>
      </c>
      <c r="V135" s="15">
        <v>137</v>
      </c>
      <c r="W135" s="15">
        <v>17</v>
      </c>
      <c r="X135" s="15">
        <v>4</v>
      </c>
      <c r="Y135" s="15">
        <v>8</v>
      </c>
      <c r="Z135" s="15">
        <v>4</v>
      </c>
      <c r="AA135" s="15">
        <v>0</v>
      </c>
      <c r="AB135" s="15">
        <f t="shared" si="0"/>
        <v>170</v>
      </c>
      <c r="AC135" s="15">
        <v>3</v>
      </c>
    </row>
    <row r="136" spans="1:105" s="59" customFormat="1" ht="15" x14ac:dyDescent="0.25">
      <c r="A136" s="15">
        <v>23186</v>
      </c>
      <c r="B136" s="15" t="s">
        <v>137</v>
      </c>
      <c r="C136" s="15" t="s">
        <v>685</v>
      </c>
      <c r="D136" s="15" t="s">
        <v>138</v>
      </c>
      <c r="E136" s="15">
        <v>77339</v>
      </c>
      <c r="F136" s="15" t="s">
        <v>71</v>
      </c>
      <c r="G136" s="15">
        <v>6</v>
      </c>
      <c r="H136" s="15" t="s">
        <v>57</v>
      </c>
      <c r="I136" s="47"/>
      <c r="J136" s="47"/>
      <c r="K136" s="47"/>
      <c r="L136" s="15" t="s">
        <v>158</v>
      </c>
      <c r="M136" s="47">
        <v>80</v>
      </c>
      <c r="N136" s="47">
        <v>5</v>
      </c>
      <c r="O136" s="47">
        <v>85</v>
      </c>
      <c r="P136" s="15" t="s">
        <v>58</v>
      </c>
      <c r="Q136" s="33">
        <v>2000000</v>
      </c>
      <c r="R136" s="15" t="s">
        <v>512</v>
      </c>
      <c r="S136" s="15" t="s">
        <v>513</v>
      </c>
      <c r="T136" s="15">
        <v>48339692300</v>
      </c>
      <c r="U136" s="15">
        <v>48339692303</v>
      </c>
      <c r="V136" s="15">
        <v>137</v>
      </c>
      <c r="W136" s="15">
        <v>17</v>
      </c>
      <c r="X136" s="15">
        <v>4</v>
      </c>
      <c r="Y136" s="15">
        <v>8</v>
      </c>
      <c r="Z136" s="15">
        <v>4</v>
      </c>
      <c r="AA136" s="15">
        <v>0</v>
      </c>
      <c r="AB136" s="15">
        <f t="shared" ref="AB136" si="1">SUM(V136:AA136)</f>
        <v>170</v>
      </c>
      <c r="AC136" s="15">
        <v>4</v>
      </c>
      <c r="AD136" s="15" t="s">
        <v>732</v>
      </c>
    </row>
    <row r="137" spans="1:105" s="59" customFormat="1" ht="15" x14ac:dyDescent="0.25">
      <c r="A137" s="15">
        <v>23209</v>
      </c>
      <c r="B137" s="15" t="s">
        <v>274</v>
      </c>
      <c r="C137" s="15" t="s">
        <v>275</v>
      </c>
      <c r="D137" s="15" t="s">
        <v>55</v>
      </c>
      <c r="E137" s="15">
        <v>77018</v>
      </c>
      <c r="F137" s="15" t="s">
        <v>56</v>
      </c>
      <c r="G137" s="15">
        <v>6</v>
      </c>
      <c r="H137" s="15" t="s">
        <v>57</v>
      </c>
      <c r="I137" s="47"/>
      <c r="J137" s="47"/>
      <c r="K137" s="47"/>
      <c r="L137" s="15" t="s">
        <v>158</v>
      </c>
      <c r="M137" s="47">
        <v>78</v>
      </c>
      <c r="N137" s="47">
        <v>0</v>
      </c>
      <c r="O137" s="47">
        <v>78</v>
      </c>
      <c r="P137" s="15" t="s">
        <v>61</v>
      </c>
      <c r="Q137" s="33">
        <v>2000000</v>
      </c>
      <c r="R137" s="15" t="s">
        <v>686</v>
      </c>
      <c r="S137" s="15" t="s">
        <v>687</v>
      </c>
      <c r="T137" s="15">
        <v>48201530900</v>
      </c>
      <c r="U137" s="15">
        <v>48201530900</v>
      </c>
      <c r="V137" s="15">
        <v>137</v>
      </c>
      <c r="W137" s="15">
        <v>17</v>
      </c>
      <c r="X137" s="15">
        <v>4</v>
      </c>
      <c r="Y137" s="15">
        <v>8</v>
      </c>
      <c r="Z137" s="15">
        <v>4</v>
      </c>
      <c r="AA137" s="15">
        <v>0</v>
      </c>
      <c r="AB137" s="15">
        <f t="shared" ref="AB137" si="2">SUM(V137:AA137)</f>
        <v>170</v>
      </c>
      <c r="AC137" s="15">
        <v>5</v>
      </c>
    </row>
    <row r="138" spans="1:105" s="59" customFormat="1" ht="15" x14ac:dyDescent="0.25">
      <c r="A138" s="15">
        <v>23013</v>
      </c>
      <c r="B138" s="15" t="s">
        <v>264</v>
      </c>
      <c r="C138" s="15" t="s">
        <v>265</v>
      </c>
      <c r="D138" s="15" t="s">
        <v>55</v>
      </c>
      <c r="E138" s="15">
        <v>77075</v>
      </c>
      <c r="F138" s="15" t="s">
        <v>56</v>
      </c>
      <c r="G138" s="15">
        <v>6</v>
      </c>
      <c r="H138" s="15" t="s">
        <v>57</v>
      </c>
      <c r="I138" s="47"/>
      <c r="J138" s="47"/>
      <c r="K138" s="47"/>
      <c r="L138" s="15" t="s">
        <v>161</v>
      </c>
      <c r="M138" s="47">
        <v>89</v>
      </c>
      <c r="N138" s="47">
        <v>31</v>
      </c>
      <c r="O138" s="47">
        <v>120</v>
      </c>
      <c r="P138" s="15" t="s">
        <v>58</v>
      </c>
      <c r="Q138" s="33">
        <v>2000000</v>
      </c>
      <c r="R138" s="15" t="s">
        <v>505</v>
      </c>
      <c r="S138" s="15" t="s">
        <v>506</v>
      </c>
      <c r="T138" s="15">
        <v>48201333901</v>
      </c>
      <c r="U138" s="15">
        <v>48201333905</v>
      </c>
      <c r="V138" s="15">
        <v>137</v>
      </c>
      <c r="W138" s="15">
        <v>17</v>
      </c>
      <c r="X138" s="15">
        <v>4</v>
      </c>
      <c r="Y138" s="15">
        <v>8</v>
      </c>
      <c r="Z138" s="15">
        <v>4</v>
      </c>
      <c r="AA138" s="15">
        <v>0</v>
      </c>
      <c r="AB138" s="15">
        <f t="shared" ref="AB138:AB139" si="3">SUM(V138:AA138)</f>
        <v>170</v>
      </c>
      <c r="AC138" s="15">
        <v>6</v>
      </c>
    </row>
    <row r="139" spans="1:105" s="59" customFormat="1" ht="15" x14ac:dyDescent="0.25">
      <c r="A139" s="15">
        <v>23156</v>
      </c>
      <c r="B139" s="15" t="s">
        <v>273</v>
      </c>
      <c r="C139" s="15" t="s">
        <v>693</v>
      </c>
      <c r="D139" s="15" t="s">
        <v>55</v>
      </c>
      <c r="E139" s="15">
        <v>77012</v>
      </c>
      <c r="F139" s="15" t="s">
        <v>56</v>
      </c>
      <c r="G139" s="15">
        <v>6</v>
      </c>
      <c r="H139" s="15" t="s">
        <v>57</v>
      </c>
      <c r="I139" s="47"/>
      <c r="J139" s="47"/>
      <c r="K139" s="47" t="s">
        <v>159</v>
      </c>
      <c r="L139" s="40" t="s">
        <v>158</v>
      </c>
      <c r="M139" s="47">
        <v>80</v>
      </c>
      <c r="N139" s="47">
        <v>0</v>
      </c>
      <c r="O139" s="47">
        <v>80</v>
      </c>
      <c r="P139" s="15" t="s">
        <v>58</v>
      </c>
      <c r="Q139" s="33">
        <v>2000000</v>
      </c>
      <c r="R139" s="15" t="s">
        <v>514</v>
      </c>
      <c r="S139" s="15" t="s">
        <v>515</v>
      </c>
      <c r="T139" s="15">
        <v>48201311100</v>
      </c>
      <c r="U139" s="15">
        <v>48201311100</v>
      </c>
      <c r="V139" s="15">
        <v>130</v>
      </c>
      <c r="W139" s="15">
        <v>17</v>
      </c>
      <c r="X139" s="15">
        <v>4</v>
      </c>
      <c r="Y139" s="15">
        <v>8</v>
      </c>
      <c r="Z139" s="15">
        <v>4</v>
      </c>
      <c r="AA139" s="15">
        <v>7</v>
      </c>
      <c r="AB139" s="15">
        <f t="shared" si="3"/>
        <v>170</v>
      </c>
      <c r="AC139" s="15">
        <v>7</v>
      </c>
    </row>
    <row r="140" spans="1:105" s="59" customFormat="1" ht="15" x14ac:dyDescent="0.25">
      <c r="A140" s="15">
        <v>23108</v>
      </c>
      <c r="B140" s="15" t="s">
        <v>270</v>
      </c>
      <c r="C140" s="15" t="s">
        <v>691</v>
      </c>
      <c r="D140" s="15" t="s">
        <v>55</v>
      </c>
      <c r="E140" s="15">
        <v>77012</v>
      </c>
      <c r="F140" s="15" t="s">
        <v>56</v>
      </c>
      <c r="G140" s="15">
        <v>6</v>
      </c>
      <c r="H140" s="15" t="s">
        <v>57</v>
      </c>
      <c r="I140" s="47"/>
      <c r="J140" s="47"/>
      <c r="K140" s="47"/>
      <c r="L140" s="15" t="s">
        <v>158</v>
      </c>
      <c r="M140" s="47">
        <v>72</v>
      </c>
      <c r="N140" s="47">
        <v>0</v>
      </c>
      <c r="O140" s="47">
        <v>72</v>
      </c>
      <c r="P140" s="15" t="s">
        <v>61</v>
      </c>
      <c r="Q140" s="33">
        <v>1925818.02</v>
      </c>
      <c r="R140" s="15" t="s">
        <v>516</v>
      </c>
      <c r="S140" s="15" t="s">
        <v>692</v>
      </c>
      <c r="T140" s="15">
        <v>48201311100</v>
      </c>
      <c r="U140" s="15">
        <v>48201311100</v>
      </c>
      <c r="V140" s="15">
        <v>130</v>
      </c>
      <c r="W140" s="15">
        <v>17</v>
      </c>
      <c r="X140" s="15">
        <v>4</v>
      </c>
      <c r="Y140" s="15">
        <v>8</v>
      </c>
      <c r="Z140" s="15">
        <v>4</v>
      </c>
      <c r="AA140" s="15">
        <v>7</v>
      </c>
      <c r="AB140" s="15">
        <v>170</v>
      </c>
      <c r="AC140" s="15">
        <v>8</v>
      </c>
    </row>
    <row r="141" spans="1:105" s="59" customFormat="1" ht="15" x14ac:dyDescent="0.25">
      <c r="A141" s="15">
        <v>23049</v>
      </c>
      <c r="B141" s="15" t="s">
        <v>720</v>
      </c>
      <c r="C141" s="15" t="s">
        <v>721</v>
      </c>
      <c r="D141" s="15" t="s">
        <v>55</v>
      </c>
      <c r="E141" s="15">
        <v>77090</v>
      </c>
      <c r="F141" s="15" t="s">
        <v>56</v>
      </c>
      <c r="G141" s="15">
        <v>6</v>
      </c>
      <c r="H141" s="15" t="s">
        <v>57</v>
      </c>
      <c r="I141" s="47"/>
      <c r="J141" s="47"/>
      <c r="K141" s="47"/>
      <c r="L141" s="15" t="s">
        <v>158</v>
      </c>
      <c r="M141" s="47">
        <v>72</v>
      </c>
      <c r="N141" s="47">
        <v>0</v>
      </c>
      <c r="O141" s="47">
        <v>72</v>
      </c>
      <c r="P141" s="15" t="s">
        <v>61</v>
      </c>
      <c r="Q141" s="33">
        <v>1943784</v>
      </c>
      <c r="R141" s="15" t="s">
        <v>722</v>
      </c>
      <c r="S141" s="15" t="s">
        <v>723</v>
      </c>
      <c r="T141" s="15">
        <v>48201553100</v>
      </c>
      <c r="U141" s="15">
        <v>48201553102</v>
      </c>
      <c r="V141" s="15">
        <v>136</v>
      </c>
      <c r="W141" s="15">
        <v>17</v>
      </c>
      <c r="X141" s="15">
        <v>4</v>
      </c>
      <c r="Y141" s="15">
        <v>8</v>
      </c>
      <c r="Z141" s="15">
        <v>4</v>
      </c>
      <c r="AA141" s="15">
        <v>0</v>
      </c>
      <c r="AB141" s="15">
        <f t="shared" ref="AB141" si="4">SUM(V141:AA141)</f>
        <v>169</v>
      </c>
      <c r="AC141" s="15">
        <v>1</v>
      </c>
    </row>
    <row r="142" spans="1:105" s="59" customFormat="1" ht="15" x14ac:dyDescent="0.25">
      <c r="A142" s="15">
        <v>23059</v>
      </c>
      <c r="B142" s="15" t="s">
        <v>134</v>
      </c>
      <c r="C142" s="15" t="s">
        <v>135</v>
      </c>
      <c r="D142" s="15" t="s">
        <v>55</v>
      </c>
      <c r="E142" s="15">
        <v>77058</v>
      </c>
      <c r="F142" s="15" t="s">
        <v>56</v>
      </c>
      <c r="G142" s="15">
        <v>6</v>
      </c>
      <c r="H142" s="15" t="s">
        <v>57</v>
      </c>
      <c r="I142" s="47"/>
      <c r="J142" s="47"/>
      <c r="K142" s="47" t="s">
        <v>159</v>
      </c>
      <c r="L142" s="15" t="s">
        <v>158</v>
      </c>
      <c r="M142" s="47">
        <v>70</v>
      </c>
      <c r="N142" s="47">
        <v>0</v>
      </c>
      <c r="O142" s="47">
        <v>70</v>
      </c>
      <c r="P142" s="15" t="s">
        <v>58</v>
      </c>
      <c r="Q142" s="33">
        <v>2000000</v>
      </c>
      <c r="R142" s="15" t="s">
        <v>529</v>
      </c>
      <c r="S142" s="15" t="s">
        <v>509</v>
      </c>
      <c r="T142" s="15">
        <v>48201341302</v>
      </c>
      <c r="U142" s="15">
        <v>48201341302</v>
      </c>
      <c r="V142" s="15">
        <v>137</v>
      </c>
      <c r="W142" s="15">
        <v>17</v>
      </c>
      <c r="X142" s="15">
        <v>4</v>
      </c>
      <c r="Y142" s="15">
        <v>-8</v>
      </c>
      <c r="Z142" s="15">
        <v>4</v>
      </c>
      <c r="AA142" s="15">
        <v>0</v>
      </c>
      <c r="AB142" s="15">
        <f t="shared" si="0"/>
        <v>154</v>
      </c>
      <c r="AC142" s="15">
        <v>1</v>
      </c>
    </row>
    <row r="143" spans="1:105" s="59" customFormat="1" ht="15" x14ac:dyDescent="0.25">
      <c r="A143" s="15">
        <v>23149</v>
      </c>
      <c r="B143" s="15" t="s">
        <v>271</v>
      </c>
      <c r="C143" s="15" t="s">
        <v>272</v>
      </c>
      <c r="D143" s="15" t="s">
        <v>55</v>
      </c>
      <c r="E143" s="15">
        <v>77043</v>
      </c>
      <c r="F143" s="15" t="s">
        <v>56</v>
      </c>
      <c r="G143" s="15">
        <v>6</v>
      </c>
      <c r="H143" s="15" t="s">
        <v>57</v>
      </c>
      <c r="I143" s="47"/>
      <c r="J143" s="47"/>
      <c r="K143" s="47" t="s">
        <v>159</v>
      </c>
      <c r="L143" s="15" t="s">
        <v>158</v>
      </c>
      <c r="M143" s="47">
        <v>96</v>
      </c>
      <c r="N143" s="47">
        <v>24</v>
      </c>
      <c r="O143" s="47">
        <v>120</v>
      </c>
      <c r="P143" s="15" t="s">
        <v>61</v>
      </c>
      <c r="Q143" s="33">
        <v>2000000</v>
      </c>
      <c r="R143" s="15" t="s">
        <v>511</v>
      </c>
      <c r="S143" s="15" t="s">
        <v>75</v>
      </c>
      <c r="T143" s="15">
        <v>48201543200</v>
      </c>
      <c r="U143" s="15">
        <v>48201543201</v>
      </c>
      <c r="V143" s="15">
        <v>137</v>
      </c>
      <c r="W143" s="15">
        <v>17</v>
      </c>
      <c r="X143" s="15">
        <v>4</v>
      </c>
      <c r="Y143" s="15">
        <v>-8</v>
      </c>
      <c r="Z143" s="15">
        <v>4</v>
      </c>
      <c r="AA143" s="15">
        <v>0</v>
      </c>
      <c r="AB143" s="15">
        <f t="shared" si="0"/>
        <v>154</v>
      </c>
      <c r="AC143" s="15">
        <v>2</v>
      </c>
    </row>
    <row r="144" spans="1:105" s="59" customFormat="1" ht="15" x14ac:dyDescent="0.25">
      <c r="A144" s="15">
        <v>23224</v>
      </c>
      <c r="B144" s="15" t="s">
        <v>276</v>
      </c>
      <c r="C144" s="15" t="s">
        <v>277</v>
      </c>
      <c r="D144" s="15" t="s">
        <v>55</v>
      </c>
      <c r="E144" s="15">
        <v>77058</v>
      </c>
      <c r="F144" s="15" t="s">
        <v>56</v>
      </c>
      <c r="G144" s="15">
        <v>6</v>
      </c>
      <c r="H144" s="15" t="s">
        <v>57</v>
      </c>
      <c r="I144" s="47"/>
      <c r="J144" s="47"/>
      <c r="K144" s="47"/>
      <c r="L144" s="15" t="s">
        <v>158</v>
      </c>
      <c r="M144" s="47">
        <v>60</v>
      </c>
      <c r="N144" s="47">
        <v>7</v>
      </c>
      <c r="O144" s="47">
        <v>67</v>
      </c>
      <c r="P144" s="15" t="s">
        <v>61</v>
      </c>
      <c r="Q144" s="33">
        <v>1800000</v>
      </c>
      <c r="R144" s="15" t="s">
        <v>369</v>
      </c>
      <c r="S144" s="15" t="s">
        <v>75</v>
      </c>
      <c r="T144" s="15">
        <v>48201341100</v>
      </c>
      <c r="U144" s="15">
        <v>48201341102</v>
      </c>
      <c r="V144" s="15">
        <v>137</v>
      </c>
      <c r="W144" s="15">
        <v>17</v>
      </c>
      <c r="X144" s="15">
        <v>4</v>
      </c>
      <c r="Y144" s="15">
        <v>-8</v>
      </c>
      <c r="Z144" s="15">
        <v>4</v>
      </c>
      <c r="AA144" s="15">
        <v>0</v>
      </c>
      <c r="AB144" s="15">
        <f t="shared" si="0"/>
        <v>154</v>
      </c>
      <c r="AC144" s="15">
        <v>3</v>
      </c>
    </row>
    <row r="145" spans="1:105" s="59" customFormat="1" ht="15" x14ac:dyDescent="0.25">
      <c r="A145" s="43">
        <v>23904</v>
      </c>
      <c r="B145" s="39" t="s">
        <v>432</v>
      </c>
      <c r="C145" s="40" t="s">
        <v>433</v>
      </c>
      <c r="D145" s="40" t="s">
        <v>55</v>
      </c>
      <c r="E145" s="40">
        <v>77003</v>
      </c>
      <c r="F145" s="40" t="s">
        <v>56</v>
      </c>
      <c r="G145" s="40">
        <v>6</v>
      </c>
      <c r="H145" s="40" t="s">
        <v>57</v>
      </c>
      <c r="I145" s="41"/>
      <c r="J145" s="41"/>
      <c r="K145" s="41" t="s">
        <v>159</v>
      </c>
      <c r="L145" s="40" t="s">
        <v>158</v>
      </c>
      <c r="M145" s="41">
        <v>112</v>
      </c>
      <c r="N145" s="41">
        <v>0</v>
      </c>
      <c r="O145" s="41">
        <v>112</v>
      </c>
      <c r="P145" s="40" t="s">
        <v>58</v>
      </c>
      <c r="Q145" s="45">
        <v>225000</v>
      </c>
      <c r="R145" s="39" t="s">
        <v>514</v>
      </c>
      <c r="S145" s="40"/>
      <c r="T145" s="40">
        <v>48201310200</v>
      </c>
      <c r="U145" s="15"/>
      <c r="V145" s="15"/>
      <c r="W145" s="15"/>
      <c r="X145" s="15"/>
      <c r="Y145" s="15"/>
      <c r="Z145" s="15"/>
      <c r="AA145" s="15"/>
      <c r="AB145" s="15"/>
      <c r="AC145" s="15"/>
      <c r="AD145" s="15" t="s">
        <v>536</v>
      </c>
    </row>
    <row r="146" spans="1:105" s="59" customFormat="1" ht="15" x14ac:dyDescent="0.25">
      <c r="A146" s="43">
        <v>23907</v>
      </c>
      <c r="B146" s="39" t="s">
        <v>434</v>
      </c>
      <c r="C146" s="40" t="s">
        <v>435</v>
      </c>
      <c r="D146" s="40" t="s">
        <v>55</v>
      </c>
      <c r="E146" s="40">
        <v>77004</v>
      </c>
      <c r="F146" s="40" t="s">
        <v>56</v>
      </c>
      <c r="G146" s="40">
        <v>6</v>
      </c>
      <c r="H146" s="40" t="s">
        <v>57</v>
      </c>
      <c r="I146" s="41"/>
      <c r="J146" s="41"/>
      <c r="K146" s="41"/>
      <c r="L146" s="40" t="s">
        <v>158</v>
      </c>
      <c r="M146" s="41">
        <v>74</v>
      </c>
      <c r="N146" s="41">
        <v>2</v>
      </c>
      <c r="O146" s="41">
        <v>76</v>
      </c>
      <c r="P146" s="40" t="s">
        <v>61</v>
      </c>
      <c r="Q146" s="45">
        <v>225000</v>
      </c>
      <c r="R146" s="39" t="s">
        <v>531</v>
      </c>
      <c r="S146" s="40"/>
      <c r="T146" s="40">
        <v>48201312400</v>
      </c>
      <c r="U146" s="15"/>
      <c r="V146" s="15"/>
      <c r="W146" s="15"/>
      <c r="X146" s="15"/>
      <c r="Y146" s="15"/>
      <c r="Z146" s="15"/>
      <c r="AA146" s="15"/>
      <c r="AB146" s="15"/>
      <c r="AC146" s="15"/>
      <c r="AD146" s="15" t="s">
        <v>539</v>
      </c>
    </row>
    <row r="147" spans="1:105" s="59" customFormat="1" ht="15" x14ac:dyDescent="0.25">
      <c r="A147" s="43">
        <v>23922</v>
      </c>
      <c r="B147" s="39" t="s">
        <v>436</v>
      </c>
      <c r="C147" s="40" t="s">
        <v>437</v>
      </c>
      <c r="D147" s="40" t="s">
        <v>55</v>
      </c>
      <c r="E147" s="40">
        <v>77082</v>
      </c>
      <c r="F147" s="40" t="s">
        <v>56</v>
      </c>
      <c r="G147" s="40">
        <v>6</v>
      </c>
      <c r="H147" s="40" t="s">
        <v>57</v>
      </c>
      <c r="I147" s="41"/>
      <c r="J147" s="41"/>
      <c r="K147" s="41"/>
      <c r="L147" s="40" t="s">
        <v>158</v>
      </c>
      <c r="M147" s="41">
        <v>79</v>
      </c>
      <c r="N147" s="41">
        <v>11</v>
      </c>
      <c r="O147" s="41">
        <v>90</v>
      </c>
      <c r="P147" s="40" t="s">
        <v>58</v>
      </c>
      <c r="Q147" s="45">
        <v>225000</v>
      </c>
      <c r="R147" s="39" t="s">
        <v>505</v>
      </c>
      <c r="S147" s="40"/>
      <c r="T147" s="40">
        <v>48201452100</v>
      </c>
      <c r="U147" s="15"/>
      <c r="V147" s="15"/>
      <c r="W147" s="15"/>
      <c r="X147" s="15"/>
      <c r="Y147" s="15"/>
      <c r="Z147" s="15"/>
      <c r="AA147" s="15"/>
      <c r="AB147" s="15"/>
      <c r="AC147" s="15"/>
      <c r="AD147" s="15" t="s">
        <v>553</v>
      </c>
    </row>
    <row r="148" spans="1:105" s="59" customFormat="1" ht="15" x14ac:dyDescent="0.25">
      <c r="A148" s="43">
        <v>23933</v>
      </c>
      <c r="B148" s="39" t="s">
        <v>438</v>
      </c>
      <c r="C148" s="40" t="s">
        <v>439</v>
      </c>
      <c r="D148" s="40" t="s">
        <v>55</v>
      </c>
      <c r="E148" s="40">
        <v>77057</v>
      </c>
      <c r="F148" s="40" t="s">
        <v>56</v>
      </c>
      <c r="G148" s="40">
        <v>6</v>
      </c>
      <c r="H148" s="40" t="s">
        <v>57</v>
      </c>
      <c r="I148" s="41"/>
      <c r="J148" s="41"/>
      <c r="K148" s="41"/>
      <c r="L148" s="40" t="s">
        <v>158</v>
      </c>
      <c r="M148" s="41">
        <v>90</v>
      </c>
      <c r="N148" s="41">
        <v>10</v>
      </c>
      <c r="O148" s="41">
        <v>100</v>
      </c>
      <c r="P148" s="40" t="s">
        <v>61</v>
      </c>
      <c r="Q148" s="45">
        <v>225000</v>
      </c>
      <c r="R148" s="39" t="s">
        <v>440</v>
      </c>
      <c r="S148" s="40"/>
      <c r="T148" s="40">
        <v>48201432702</v>
      </c>
      <c r="U148" s="15"/>
      <c r="V148" s="15"/>
      <c r="W148" s="15"/>
      <c r="X148" s="15"/>
      <c r="Y148" s="15"/>
      <c r="Z148" s="15"/>
      <c r="AA148" s="15"/>
      <c r="AB148" s="15"/>
      <c r="AC148" s="15"/>
      <c r="AD148" s="15" t="s">
        <v>564</v>
      </c>
    </row>
    <row r="149" spans="1:105" s="59" customFormat="1" ht="15" x14ac:dyDescent="0.25">
      <c r="A149" s="43">
        <v>23934</v>
      </c>
      <c r="B149" s="39" t="s">
        <v>441</v>
      </c>
      <c r="C149" s="40" t="s">
        <v>442</v>
      </c>
      <c r="D149" s="40" t="s">
        <v>55</v>
      </c>
      <c r="E149" s="40">
        <v>77023</v>
      </c>
      <c r="F149" s="40" t="s">
        <v>56</v>
      </c>
      <c r="G149" s="40">
        <v>6</v>
      </c>
      <c r="H149" s="40" t="s">
        <v>57</v>
      </c>
      <c r="I149" s="41"/>
      <c r="J149" s="41"/>
      <c r="K149" s="41"/>
      <c r="L149" s="40" t="s">
        <v>158</v>
      </c>
      <c r="M149" s="41">
        <v>109</v>
      </c>
      <c r="N149" s="41">
        <v>21</v>
      </c>
      <c r="O149" s="41">
        <v>130</v>
      </c>
      <c r="P149" s="40" t="s">
        <v>61</v>
      </c>
      <c r="Q149" s="45">
        <v>225000</v>
      </c>
      <c r="R149" s="39" t="s">
        <v>596</v>
      </c>
      <c r="S149" s="40"/>
      <c r="T149" s="40">
        <v>48201311800</v>
      </c>
      <c r="U149" s="15"/>
      <c r="V149" s="15"/>
      <c r="W149" s="15"/>
      <c r="X149" s="15"/>
      <c r="Y149" s="15"/>
      <c r="Z149" s="15"/>
      <c r="AA149" s="15"/>
      <c r="AB149" s="15"/>
      <c r="AC149" s="15"/>
      <c r="AD149" s="15" t="s">
        <v>565</v>
      </c>
    </row>
    <row r="150" spans="1:105" s="59" customFormat="1" ht="15" x14ac:dyDescent="0.25">
      <c r="A150" s="49">
        <v>23953</v>
      </c>
      <c r="B150" s="39" t="s">
        <v>443</v>
      </c>
      <c r="C150" s="40" t="s">
        <v>444</v>
      </c>
      <c r="D150" s="40" t="s">
        <v>55</v>
      </c>
      <c r="E150" s="40">
        <v>77072</v>
      </c>
      <c r="F150" s="40" t="s">
        <v>56</v>
      </c>
      <c r="G150" s="40">
        <v>6</v>
      </c>
      <c r="H150" s="40" t="s">
        <v>57</v>
      </c>
      <c r="I150" s="41"/>
      <c r="J150" s="41"/>
      <c r="K150" s="41"/>
      <c r="L150" s="40" t="s">
        <v>158</v>
      </c>
      <c r="M150" s="41">
        <v>79</v>
      </c>
      <c r="N150" s="41">
        <v>41</v>
      </c>
      <c r="O150" s="41">
        <v>120</v>
      </c>
      <c r="P150" s="40" t="s">
        <v>61</v>
      </c>
      <c r="Q150" s="45">
        <v>225000</v>
      </c>
      <c r="R150" s="39" t="s">
        <v>505</v>
      </c>
      <c r="S150" s="40"/>
      <c r="T150" s="40">
        <v>48201452300</v>
      </c>
      <c r="U150" s="15"/>
      <c r="V150" s="15"/>
      <c r="W150" s="15"/>
      <c r="X150" s="15"/>
      <c r="Y150" s="15"/>
      <c r="Z150" s="15"/>
      <c r="AA150" s="15"/>
      <c r="AB150" s="15"/>
      <c r="AC150" s="15"/>
      <c r="AD150" s="15" t="s">
        <v>581</v>
      </c>
    </row>
    <row r="151" spans="1:105" s="59" customFormat="1" ht="15" x14ac:dyDescent="0.25">
      <c r="A151" s="43">
        <v>23958</v>
      </c>
      <c r="B151" s="39" t="s">
        <v>445</v>
      </c>
      <c r="C151" s="40" t="s">
        <v>446</v>
      </c>
      <c r="D151" s="40" t="s">
        <v>55</v>
      </c>
      <c r="E151" s="40">
        <v>77008</v>
      </c>
      <c r="F151" s="40" t="s">
        <v>56</v>
      </c>
      <c r="G151" s="40">
        <v>6</v>
      </c>
      <c r="H151" s="40" t="s">
        <v>57</v>
      </c>
      <c r="I151" s="41"/>
      <c r="J151" s="41"/>
      <c r="K151" s="41"/>
      <c r="L151" s="40" t="s">
        <v>158</v>
      </c>
      <c r="M151" s="41">
        <v>93</v>
      </c>
      <c r="N151" s="41">
        <v>24</v>
      </c>
      <c r="O151" s="41">
        <v>117</v>
      </c>
      <c r="P151" s="40" t="s">
        <v>58</v>
      </c>
      <c r="Q151" s="45">
        <v>225000</v>
      </c>
      <c r="R151" s="39" t="s">
        <v>607</v>
      </c>
      <c r="S151" s="40"/>
      <c r="T151" s="40">
        <v>48201511001</v>
      </c>
      <c r="U151" s="15"/>
      <c r="V151" s="15"/>
      <c r="W151" s="15"/>
      <c r="X151" s="15"/>
      <c r="Y151" s="15"/>
      <c r="Z151" s="15"/>
      <c r="AA151" s="15"/>
      <c r="AB151" s="15"/>
      <c r="AC151" s="15"/>
      <c r="AD151" s="15" t="s">
        <v>586</v>
      </c>
    </row>
    <row r="152" spans="1:105" s="59" customFormat="1" ht="15" x14ac:dyDescent="0.25">
      <c r="A152" s="43">
        <v>23962</v>
      </c>
      <c r="B152" s="39" t="s">
        <v>614</v>
      </c>
      <c r="C152" s="40" t="s">
        <v>615</v>
      </c>
      <c r="D152" s="40" t="s">
        <v>55</v>
      </c>
      <c r="E152" s="40">
        <v>77057</v>
      </c>
      <c r="F152" s="40" t="s">
        <v>56</v>
      </c>
      <c r="G152" s="40">
        <v>6</v>
      </c>
      <c r="H152" s="40" t="s">
        <v>57</v>
      </c>
      <c r="I152" s="41"/>
      <c r="J152" s="41"/>
      <c r="K152" s="41" t="s">
        <v>159</v>
      </c>
      <c r="L152" s="40" t="s">
        <v>158</v>
      </c>
      <c r="M152" s="41">
        <v>82</v>
      </c>
      <c r="N152" s="41">
        <v>3</v>
      </c>
      <c r="O152" s="41">
        <v>85</v>
      </c>
      <c r="P152" s="40" t="s">
        <v>58</v>
      </c>
      <c r="Q152" s="45">
        <v>224933</v>
      </c>
      <c r="R152" s="40" t="s">
        <v>529</v>
      </c>
      <c r="S152" s="40"/>
      <c r="T152" s="40">
        <v>48201432001</v>
      </c>
      <c r="U152" s="15"/>
      <c r="V152" s="15"/>
      <c r="W152" s="15"/>
      <c r="X152" s="15"/>
      <c r="Y152" s="15"/>
      <c r="Z152" s="15"/>
      <c r="AA152" s="15"/>
      <c r="AB152" s="15"/>
      <c r="AC152" s="15"/>
      <c r="AD152" s="15" t="s">
        <v>616</v>
      </c>
    </row>
    <row r="153" spans="1:105" s="59" customFormat="1" ht="15" x14ac:dyDescent="0.25">
      <c r="A153" s="43">
        <v>23964</v>
      </c>
      <c r="B153" s="39" t="s">
        <v>623</v>
      </c>
      <c r="C153" s="40" t="s">
        <v>624</v>
      </c>
      <c r="D153" s="40" t="s">
        <v>55</v>
      </c>
      <c r="E153" s="40">
        <v>77079</v>
      </c>
      <c r="F153" s="40" t="s">
        <v>56</v>
      </c>
      <c r="G153" s="40">
        <v>6</v>
      </c>
      <c r="H153" s="40" t="s">
        <v>57</v>
      </c>
      <c r="I153" s="41"/>
      <c r="J153" s="41"/>
      <c r="K153" s="41"/>
      <c r="L153" s="40" t="s">
        <v>158</v>
      </c>
      <c r="M153" s="41">
        <v>85</v>
      </c>
      <c r="N153" s="41">
        <v>16</v>
      </c>
      <c r="O153" s="41">
        <v>101</v>
      </c>
      <c r="P153" s="40" t="s">
        <v>61</v>
      </c>
      <c r="Q153" s="45">
        <v>225000</v>
      </c>
      <c r="R153" s="40" t="s">
        <v>598</v>
      </c>
      <c r="S153" s="40"/>
      <c r="T153" s="40">
        <v>48201454400</v>
      </c>
      <c r="U153" s="15"/>
      <c r="V153" s="15"/>
      <c r="W153" s="15"/>
      <c r="X153" s="15"/>
      <c r="Y153" s="15"/>
      <c r="Z153" s="15"/>
      <c r="AA153" s="15"/>
      <c r="AB153" s="15"/>
      <c r="AC153" s="15"/>
      <c r="AD153" s="15" t="s">
        <v>625</v>
      </c>
    </row>
    <row r="154" spans="1:105" s="70" customFormat="1" ht="15" x14ac:dyDescent="0.25">
      <c r="A154" s="67">
        <v>23121</v>
      </c>
      <c r="B154" s="67" t="s">
        <v>136</v>
      </c>
      <c r="C154" s="67" t="s">
        <v>688</v>
      </c>
      <c r="D154" s="67" t="s">
        <v>55</v>
      </c>
      <c r="E154" s="67">
        <v>77009</v>
      </c>
      <c r="F154" s="67" t="s">
        <v>56</v>
      </c>
      <c r="G154" s="67">
        <v>6</v>
      </c>
      <c r="H154" s="67" t="s">
        <v>57</v>
      </c>
      <c r="I154" s="68"/>
      <c r="J154" s="68"/>
      <c r="K154" s="68" t="s">
        <v>159</v>
      </c>
      <c r="L154" s="67" t="s">
        <v>161</v>
      </c>
      <c r="M154" s="68">
        <v>98</v>
      </c>
      <c r="N154" s="68">
        <v>97</v>
      </c>
      <c r="O154" s="68">
        <v>195</v>
      </c>
      <c r="P154" s="67" t="s">
        <v>61</v>
      </c>
      <c r="Q154" s="96">
        <v>2000000</v>
      </c>
      <c r="R154" s="67" t="s">
        <v>689</v>
      </c>
      <c r="S154" s="67" t="s">
        <v>690</v>
      </c>
      <c r="T154" s="67">
        <v>48201511600</v>
      </c>
      <c r="U154" s="67">
        <v>48201511600</v>
      </c>
      <c r="V154" s="67">
        <v>136</v>
      </c>
      <c r="W154" s="67">
        <v>17</v>
      </c>
      <c r="X154" s="67">
        <v>4</v>
      </c>
      <c r="Y154" s="67">
        <v>8</v>
      </c>
      <c r="Z154" s="67">
        <v>4</v>
      </c>
      <c r="AA154" s="67">
        <v>0</v>
      </c>
      <c r="AB154" s="67">
        <f t="shared" ref="AB154" si="5">SUM(V154:AA154)</f>
        <v>169</v>
      </c>
      <c r="AC154" s="67"/>
      <c r="AD154" s="67" t="s">
        <v>729</v>
      </c>
    </row>
    <row r="155" spans="1:105" s="15" customFormat="1" ht="15" customHeight="1" x14ac:dyDescent="0.25">
      <c r="A155" s="66" t="s">
        <v>22</v>
      </c>
      <c r="B155" s="71"/>
      <c r="C155" s="25">
        <v>15627298.603425773</v>
      </c>
      <c r="D155" s="86"/>
      <c r="E155" s="47"/>
      <c r="F155" s="72"/>
      <c r="G155" s="73"/>
      <c r="H155" s="74"/>
      <c r="I155" s="73"/>
      <c r="J155" s="73"/>
      <c r="K155" s="73"/>
      <c r="L155" s="72"/>
      <c r="M155" s="72"/>
      <c r="N155" s="72"/>
      <c r="O155" s="72"/>
      <c r="P155" s="75" t="s">
        <v>18</v>
      </c>
      <c r="Q155" s="76">
        <f>SUM(Q133:Q153)</f>
        <v>25194535.02</v>
      </c>
      <c r="R155" s="77"/>
      <c r="S155" s="72"/>
      <c r="T155" s="72"/>
      <c r="U155" s="72"/>
      <c r="V155" s="72"/>
      <c r="W155" s="72"/>
      <c r="X155" s="72"/>
      <c r="AD155" s="59"/>
      <c r="AE155" s="59"/>
      <c r="AF155" s="59"/>
      <c r="AG155" s="59"/>
      <c r="AH155" s="59"/>
      <c r="AI155" s="59"/>
      <c r="AJ155" s="59"/>
      <c r="AK155" s="59"/>
      <c r="AL155" s="59"/>
      <c r="AM155" s="59"/>
      <c r="AN155" s="59"/>
      <c r="AO155" s="59"/>
      <c r="AP155" s="59"/>
      <c r="AQ155" s="59"/>
      <c r="AR155" s="59"/>
      <c r="AS155" s="59"/>
      <c r="AT155" s="59"/>
      <c r="AU155" s="59"/>
      <c r="AV155" s="59"/>
      <c r="AW155" s="59"/>
      <c r="AX155" s="59"/>
      <c r="AY155" s="59"/>
      <c r="AZ155" s="59"/>
      <c r="BA155" s="59"/>
      <c r="BB155" s="59"/>
      <c r="BC155" s="59"/>
      <c r="BD155" s="59"/>
      <c r="BE155" s="59"/>
      <c r="BF155" s="59"/>
      <c r="BG155" s="59"/>
      <c r="BH155" s="59"/>
      <c r="BI155" s="59"/>
      <c r="BJ155" s="59"/>
      <c r="BK155" s="59"/>
      <c r="BL155" s="59"/>
      <c r="BM155" s="59"/>
      <c r="BN155" s="59"/>
      <c r="BO155" s="59"/>
      <c r="BP155" s="59"/>
      <c r="BQ155" s="59"/>
      <c r="BR155" s="59"/>
      <c r="BS155" s="59"/>
      <c r="BT155" s="59"/>
      <c r="BU155" s="59"/>
      <c r="BV155" s="59"/>
      <c r="BW155" s="59"/>
      <c r="BX155" s="59"/>
      <c r="BY155" s="59"/>
      <c r="BZ155" s="59"/>
      <c r="CA155" s="59"/>
      <c r="CB155" s="59"/>
      <c r="CC155" s="59"/>
      <c r="CD155" s="59"/>
      <c r="CE155" s="59"/>
      <c r="CF155" s="59"/>
      <c r="CG155" s="59"/>
      <c r="CH155" s="59"/>
      <c r="CI155" s="59"/>
      <c r="CJ155" s="59"/>
      <c r="CK155" s="59"/>
      <c r="CL155" s="59"/>
      <c r="CM155" s="59"/>
      <c r="CN155" s="59"/>
      <c r="CO155" s="59"/>
      <c r="CP155" s="59"/>
      <c r="CQ155" s="59"/>
      <c r="CR155" s="59"/>
      <c r="CS155" s="59"/>
      <c r="CT155" s="59"/>
      <c r="CU155" s="59"/>
      <c r="CV155" s="59"/>
      <c r="CW155" s="59"/>
      <c r="CX155" s="59"/>
      <c r="CY155" s="59"/>
      <c r="CZ155" s="59"/>
      <c r="DA155" s="59"/>
    </row>
    <row r="156" spans="1:105" s="15" customFormat="1" ht="15" customHeight="1" x14ac:dyDescent="0.25">
      <c r="A156" s="66"/>
      <c r="B156" s="65" t="s">
        <v>730</v>
      </c>
      <c r="C156" s="25">
        <f>C155*0.4226</f>
        <v>6604096.3898077309</v>
      </c>
      <c r="D156" s="86"/>
      <c r="E156" s="47"/>
      <c r="F156" s="72"/>
      <c r="G156" s="73"/>
      <c r="H156" s="74"/>
      <c r="I156" s="73"/>
      <c r="J156" s="73"/>
      <c r="K156" s="73"/>
      <c r="L156" s="72"/>
      <c r="M156" s="72"/>
      <c r="N156" s="72"/>
      <c r="O156" s="72"/>
      <c r="P156" s="75"/>
      <c r="Q156" s="76"/>
      <c r="R156" s="77"/>
      <c r="S156" s="72"/>
      <c r="T156" s="72"/>
      <c r="U156" s="72"/>
      <c r="V156" s="72"/>
      <c r="W156" s="72"/>
      <c r="X156" s="72"/>
      <c r="AD156" s="59"/>
      <c r="AE156" s="59"/>
      <c r="AF156" s="59"/>
      <c r="AG156" s="59"/>
      <c r="AH156" s="59"/>
      <c r="AI156" s="59"/>
      <c r="AJ156" s="59"/>
      <c r="AK156" s="59"/>
      <c r="AL156" s="59"/>
      <c r="AM156" s="59"/>
      <c r="AN156" s="59"/>
      <c r="AO156" s="59"/>
      <c r="AP156" s="59"/>
      <c r="AQ156" s="59"/>
      <c r="AR156" s="59"/>
      <c r="AS156" s="59"/>
      <c r="AT156" s="59"/>
      <c r="AU156" s="59"/>
      <c r="AV156" s="59"/>
      <c r="AW156" s="59"/>
      <c r="AX156" s="59"/>
      <c r="AY156" s="59"/>
      <c r="AZ156" s="59"/>
      <c r="BA156" s="59"/>
      <c r="BB156" s="59"/>
      <c r="BC156" s="59"/>
      <c r="BD156" s="59"/>
      <c r="BE156" s="59"/>
      <c r="BF156" s="59"/>
      <c r="BG156" s="59"/>
      <c r="BH156" s="59"/>
      <c r="BI156" s="59"/>
      <c r="BJ156" s="59"/>
      <c r="BK156" s="59"/>
      <c r="BL156" s="59"/>
      <c r="BM156" s="59"/>
      <c r="BN156" s="59"/>
      <c r="BO156" s="59"/>
      <c r="BP156" s="59"/>
      <c r="BQ156" s="59"/>
      <c r="BR156" s="59"/>
      <c r="BS156" s="59"/>
      <c r="BT156" s="59"/>
      <c r="BU156" s="59"/>
      <c r="BV156" s="59"/>
      <c r="BW156" s="59"/>
      <c r="BX156" s="59"/>
      <c r="BY156" s="59"/>
      <c r="BZ156" s="59"/>
      <c r="CA156" s="59"/>
      <c r="CB156" s="59"/>
      <c r="CC156" s="59"/>
      <c r="CD156" s="59"/>
      <c r="CE156" s="59"/>
      <c r="CF156" s="59"/>
      <c r="CG156" s="59"/>
      <c r="CH156" s="59"/>
      <c r="CI156" s="59"/>
      <c r="CJ156" s="59"/>
      <c r="CK156" s="59"/>
      <c r="CL156" s="59"/>
      <c r="CM156" s="59"/>
      <c r="CN156" s="59"/>
      <c r="CO156" s="59"/>
      <c r="CP156" s="59"/>
      <c r="CQ156" s="59"/>
      <c r="CR156" s="59"/>
      <c r="CS156" s="59"/>
      <c r="CT156" s="59"/>
      <c r="CU156" s="59"/>
      <c r="CV156" s="59"/>
      <c r="CW156" s="59"/>
      <c r="CX156" s="59"/>
      <c r="CY156" s="59"/>
      <c r="CZ156" s="59"/>
      <c r="DA156" s="59"/>
    </row>
    <row r="157" spans="1:105" s="15" customFormat="1" ht="15" customHeight="1" x14ac:dyDescent="0.2">
      <c r="A157" s="46"/>
      <c r="C157" s="23"/>
      <c r="E157" s="47"/>
      <c r="G157" s="47"/>
      <c r="I157" s="47"/>
      <c r="J157" s="47"/>
      <c r="K157" s="47"/>
      <c r="Q157" s="33"/>
    </row>
    <row r="158" spans="1:105" s="15" customFormat="1" ht="15" customHeight="1" x14ac:dyDescent="0.2">
      <c r="A158" s="83" t="s">
        <v>39</v>
      </c>
      <c r="C158" s="23"/>
      <c r="E158" s="47"/>
      <c r="G158" s="47"/>
      <c r="I158" s="47"/>
      <c r="J158" s="47"/>
      <c r="K158" s="47"/>
      <c r="Q158" s="33"/>
    </row>
    <row r="159" spans="1:105" s="15" customFormat="1" x14ac:dyDescent="0.2">
      <c r="A159" s="15">
        <v>23236</v>
      </c>
      <c r="B159" s="15" t="s">
        <v>628</v>
      </c>
      <c r="C159" s="15" t="s">
        <v>629</v>
      </c>
      <c r="D159" s="15" t="s">
        <v>630</v>
      </c>
      <c r="E159" s="15">
        <v>78644</v>
      </c>
      <c r="F159" s="15" t="s">
        <v>195</v>
      </c>
      <c r="G159" s="15">
        <v>7</v>
      </c>
      <c r="H159" s="15" t="s">
        <v>60</v>
      </c>
      <c r="I159" s="47"/>
      <c r="J159" s="47"/>
      <c r="K159" s="47"/>
      <c r="L159" s="15" t="s">
        <v>158</v>
      </c>
      <c r="M159" s="47">
        <v>30</v>
      </c>
      <c r="N159" s="47">
        <v>0</v>
      </c>
      <c r="O159" s="47">
        <v>30</v>
      </c>
      <c r="P159" s="15" t="s">
        <v>58</v>
      </c>
      <c r="Q159" s="90">
        <v>900000</v>
      </c>
      <c r="R159" s="15" t="s">
        <v>359</v>
      </c>
      <c r="S159" s="15" t="s">
        <v>482</v>
      </c>
      <c r="T159" s="15">
        <v>48055960300</v>
      </c>
      <c r="U159" s="15">
        <v>48055960300</v>
      </c>
      <c r="V159" s="15">
        <v>116</v>
      </c>
      <c r="W159" s="15">
        <v>17</v>
      </c>
      <c r="X159" s="15">
        <v>0</v>
      </c>
      <c r="Y159" s="15">
        <v>8</v>
      </c>
      <c r="Z159" s="15">
        <v>4</v>
      </c>
      <c r="AA159" s="15">
        <v>0</v>
      </c>
      <c r="AB159" s="15">
        <f>SUM(V159:AA159)</f>
        <v>145</v>
      </c>
    </row>
    <row r="160" spans="1:105" s="59" customFormat="1" ht="15" x14ac:dyDescent="0.25">
      <c r="A160" s="52">
        <v>23942</v>
      </c>
      <c r="B160" s="15" t="s">
        <v>379</v>
      </c>
      <c r="C160" s="15" t="s">
        <v>380</v>
      </c>
      <c r="D160" s="15" t="s">
        <v>381</v>
      </c>
      <c r="E160" s="15">
        <v>78634</v>
      </c>
      <c r="F160" s="15" t="s">
        <v>382</v>
      </c>
      <c r="G160" s="15">
        <v>7</v>
      </c>
      <c r="H160" s="15" t="s">
        <v>60</v>
      </c>
      <c r="I160" s="47"/>
      <c r="J160" s="47"/>
      <c r="K160" s="47"/>
      <c r="L160" s="15" t="s">
        <v>158</v>
      </c>
      <c r="M160" s="47">
        <v>48</v>
      </c>
      <c r="N160" s="47">
        <v>12</v>
      </c>
      <c r="O160" s="47">
        <v>60</v>
      </c>
      <c r="P160" s="15" t="s">
        <v>61</v>
      </c>
      <c r="Q160" s="90">
        <v>135000</v>
      </c>
      <c r="R160" s="15" t="s">
        <v>599</v>
      </c>
      <c r="S160" s="15"/>
      <c r="T160" s="15">
        <v>48491020809</v>
      </c>
      <c r="U160" s="15"/>
      <c r="V160" s="15"/>
      <c r="W160" s="15"/>
      <c r="X160" s="15"/>
      <c r="Y160" s="15"/>
      <c r="Z160" s="15"/>
      <c r="AA160" s="15"/>
      <c r="AB160" s="15"/>
      <c r="AC160" s="15"/>
      <c r="AD160" s="15" t="s">
        <v>571</v>
      </c>
    </row>
    <row r="161" spans="1:105" s="70" customFormat="1" ht="15" x14ac:dyDescent="0.25">
      <c r="A161" s="67">
        <v>23096</v>
      </c>
      <c r="B161" s="67" t="s">
        <v>725</v>
      </c>
      <c r="C161" s="67" t="s">
        <v>726</v>
      </c>
      <c r="D161" s="67" t="s">
        <v>727</v>
      </c>
      <c r="E161" s="67">
        <v>78602</v>
      </c>
      <c r="F161" s="67" t="s">
        <v>727</v>
      </c>
      <c r="G161" s="67">
        <v>7</v>
      </c>
      <c r="H161" s="67" t="s">
        <v>60</v>
      </c>
      <c r="I161" s="68"/>
      <c r="J161" s="68"/>
      <c r="K161" s="68"/>
      <c r="L161" s="67" t="s">
        <v>728</v>
      </c>
      <c r="M161" s="68">
        <v>70</v>
      </c>
      <c r="N161" s="68">
        <v>0</v>
      </c>
      <c r="O161" s="68">
        <v>70</v>
      </c>
      <c r="P161" s="67" t="s">
        <v>58</v>
      </c>
      <c r="Q161" s="69">
        <v>900000</v>
      </c>
      <c r="R161" s="67" t="s">
        <v>359</v>
      </c>
      <c r="S161" s="67" t="s">
        <v>482</v>
      </c>
      <c r="T161" s="67">
        <v>48021950300</v>
      </c>
      <c r="U161" s="67">
        <v>48021950301</v>
      </c>
      <c r="V161" s="67">
        <v>134</v>
      </c>
      <c r="W161" s="67">
        <v>17</v>
      </c>
      <c r="X161" s="67">
        <v>0</v>
      </c>
      <c r="Y161" s="67">
        <v>8</v>
      </c>
      <c r="Z161" s="67">
        <v>4</v>
      </c>
      <c r="AA161" s="67">
        <v>0</v>
      </c>
      <c r="AB161" s="67">
        <f>SUM(V161:AA161)</f>
        <v>163</v>
      </c>
      <c r="AC161" s="67"/>
      <c r="AD161" s="67" t="s">
        <v>729</v>
      </c>
    </row>
    <row r="162" spans="1:105" s="15" customFormat="1" ht="15" customHeight="1" x14ac:dyDescent="0.25">
      <c r="A162" s="66" t="s">
        <v>22</v>
      </c>
      <c r="B162" s="71"/>
      <c r="C162" s="25">
        <v>600000</v>
      </c>
      <c r="D162" s="72"/>
      <c r="E162" s="47"/>
      <c r="F162" s="72"/>
      <c r="G162" s="73"/>
      <c r="H162" s="74"/>
      <c r="I162" s="73"/>
      <c r="J162" s="73"/>
      <c r="K162" s="73"/>
      <c r="L162" s="72"/>
      <c r="M162" s="72"/>
      <c r="N162" s="72"/>
      <c r="O162" s="72"/>
      <c r="P162" s="75" t="s">
        <v>18</v>
      </c>
      <c r="Q162" s="76">
        <f>SUM(Q159:Q160)</f>
        <v>1035000</v>
      </c>
      <c r="R162" s="77"/>
      <c r="S162" s="72"/>
      <c r="T162" s="72"/>
      <c r="U162" s="72"/>
      <c r="V162" s="72"/>
      <c r="W162" s="72"/>
      <c r="X162" s="72"/>
      <c r="AD162" s="59"/>
      <c r="AE162" s="59"/>
      <c r="AF162" s="59"/>
      <c r="AG162" s="59"/>
      <c r="AH162" s="59"/>
      <c r="AI162" s="59"/>
      <c r="AJ162" s="59"/>
      <c r="AK162" s="59"/>
      <c r="AL162" s="59"/>
      <c r="AM162" s="59"/>
      <c r="AN162" s="59"/>
      <c r="AO162" s="59"/>
      <c r="AP162" s="59"/>
      <c r="AQ162" s="59"/>
      <c r="AR162" s="59"/>
      <c r="AS162" s="59"/>
      <c r="AT162" s="59"/>
      <c r="AU162" s="59"/>
      <c r="AV162" s="59"/>
      <c r="AW162" s="59"/>
      <c r="AX162" s="59"/>
      <c r="AY162" s="59"/>
      <c r="AZ162" s="59"/>
      <c r="BA162" s="59"/>
      <c r="BB162" s="59"/>
      <c r="BC162" s="59"/>
      <c r="BD162" s="59"/>
      <c r="BE162" s="59"/>
      <c r="BF162" s="59"/>
      <c r="BG162" s="59"/>
      <c r="BH162" s="59"/>
      <c r="BI162" s="59"/>
      <c r="BJ162" s="59"/>
      <c r="BK162" s="59"/>
      <c r="BL162" s="59"/>
      <c r="BM162" s="59"/>
      <c r="BN162" s="59"/>
      <c r="BO162" s="59"/>
      <c r="BP162" s="59"/>
      <c r="BQ162" s="59"/>
      <c r="BR162" s="59"/>
      <c r="BS162" s="59"/>
      <c r="BT162" s="59"/>
      <c r="BU162" s="59"/>
      <c r="BV162" s="59"/>
      <c r="BW162" s="59"/>
      <c r="BX162" s="59"/>
      <c r="BY162" s="59"/>
      <c r="BZ162" s="59"/>
      <c r="CA162" s="59"/>
      <c r="CB162" s="59"/>
      <c r="CC162" s="59"/>
      <c r="CD162" s="59"/>
      <c r="CE162" s="59"/>
      <c r="CF162" s="59"/>
      <c r="CG162" s="59"/>
      <c r="CH162" s="59"/>
      <c r="CI162" s="59"/>
      <c r="CJ162" s="59"/>
      <c r="CK162" s="59"/>
      <c r="CL162" s="59"/>
      <c r="CM162" s="59"/>
      <c r="CN162" s="59"/>
      <c r="CO162" s="59"/>
      <c r="CP162" s="59"/>
      <c r="CQ162" s="59"/>
      <c r="CR162" s="59"/>
      <c r="CS162" s="59"/>
      <c r="CT162" s="59"/>
      <c r="CU162" s="59"/>
      <c r="CV162" s="59"/>
      <c r="CW162" s="59"/>
      <c r="CX162" s="59"/>
      <c r="CY162" s="59"/>
      <c r="CZ162" s="59"/>
      <c r="DA162" s="59"/>
    </row>
    <row r="163" spans="1:105" s="15" customFormat="1" ht="15" customHeight="1" x14ac:dyDescent="0.2">
      <c r="A163" s="46"/>
      <c r="C163" s="23"/>
      <c r="E163" s="47"/>
      <c r="G163" s="47"/>
      <c r="I163" s="47"/>
      <c r="J163" s="47"/>
      <c r="K163" s="47"/>
      <c r="Q163" s="33"/>
    </row>
    <row r="164" spans="1:105" s="59" customFormat="1" ht="15" customHeight="1" x14ac:dyDescent="0.25">
      <c r="A164" s="83" t="s">
        <v>40</v>
      </c>
      <c r="B164" s="15"/>
      <c r="C164" s="23"/>
      <c r="D164" s="15"/>
      <c r="E164" s="47"/>
      <c r="F164" s="15"/>
      <c r="G164" s="47"/>
      <c r="H164" s="15"/>
      <c r="I164" s="47"/>
      <c r="J164" s="47"/>
      <c r="K164" s="47"/>
      <c r="L164" s="15"/>
      <c r="M164" s="15"/>
      <c r="N164" s="15"/>
      <c r="O164" s="15"/>
      <c r="P164" s="15"/>
      <c r="Q164" s="33"/>
      <c r="R164" s="15"/>
      <c r="S164" s="15"/>
      <c r="T164" s="15"/>
      <c r="U164" s="15"/>
      <c r="V164" s="15"/>
      <c r="W164" s="15"/>
      <c r="X164" s="15"/>
      <c r="Y164" s="15"/>
      <c r="Z164" s="15"/>
      <c r="AA164" s="15"/>
      <c r="AB164" s="15"/>
      <c r="AC164" s="15"/>
    </row>
    <row r="165" spans="1:105" s="59" customFormat="1" ht="15" x14ac:dyDescent="0.25">
      <c r="A165" s="15">
        <v>23155</v>
      </c>
      <c r="B165" s="15" t="s">
        <v>282</v>
      </c>
      <c r="C165" s="15" t="s">
        <v>283</v>
      </c>
      <c r="D165" s="15" t="s">
        <v>64</v>
      </c>
      <c r="E165" s="15">
        <v>78741</v>
      </c>
      <c r="F165" s="15" t="s">
        <v>65</v>
      </c>
      <c r="G165" s="15">
        <v>7</v>
      </c>
      <c r="H165" s="15" t="s">
        <v>57</v>
      </c>
      <c r="I165" s="47"/>
      <c r="J165" s="47"/>
      <c r="K165" s="47"/>
      <c r="L165" s="16" t="s">
        <v>158</v>
      </c>
      <c r="M165" s="47">
        <v>100</v>
      </c>
      <c r="N165" s="47">
        <v>0</v>
      </c>
      <c r="O165" s="47">
        <v>100</v>
      </c>
      <c r="P165" s="15" t="s">
        <v>622</v>
      </c>
      <c r="Q165" s="33">
        <v>1965000</v>
      </c>
      <c r="R165" s="15" t="s">
        <v>520</v>
      </c>
      <c r="S165" s="15" t="s">
        <v>75</v>
      </c>
      <c r="T165" s="15">
        <v>48453002307</v>
      </c>
      <c r="U165" s="15">
        <v>48453002307</v>
      </c>
      <c r="V165" s="15">
        <v>132</v>
      </c>
      <c r="W165" s="15">
        <v>17</v>
      </c>
      <c r="X165" s="15">
        <v>4</v>
      </c>
      <c r="Y165" s="15">
        <v>8</v>
      </c>
      <c r="Z165" s="15">
        <v>4</v>
      </c>
      <c r="AA165" s="15">
        <v>7</v>
      </c>
      <c r="AB165" s="15">
        <v>172</v>
      </c>
      <c r="AC165" s="15">
        <v>1</v>
      </c>
    </row>
    <row r="166" spans="1:105" s="59" customFormat="1" ht="15" x14ac:dyDescent="0.25">
      <c r="A166" s="15">
        <v>23011</v>
      </c>
      <c r="B166" s="15" t="s">
        <v>278</v>
      </c>
      <c r="C166" s="15" t="s">
        <v>279</v>
      </c>
      <c r="D166" s="15" t="s">
        <v>64</v>
      </c>
      <c r="E166" s="15">
        <v>78741</v>
      </c>
      <c r="F166" s="15" t="s">
        <v>65</v>
      </c>
      <c r="G166" s="15">
        <v>7</v>
      </c>
      <c r="H166" s="15" t="s">
        <v>57</v>
      </c>
      <c r="I166" s="47"/>
      <c r="J166" s="47"/>
      <c r="K166" s="47" t="s">
        <v>159</v>
      </c>
      <c r="L166" s="16" t="s">
        <v>158</v>
      </c>
      <c r="M166" s="47">
        <v>60</v>
      </c>
      <c r="N166" s="47">
        <v>0</v>
      </c>
      <c r="O166" s="47">
        <v>60</v>
      </c>
      <c r="P166" s="15" t="s">
        <v>622</v>
      </c>
      <c r="Q166" s="33">
        <v>1946000</v>
      </c>
      <c r="R166" s="15" t="s">
        <v>519</v>
      </c>
      <c r="S166" s="15" t="s">
        <v>440</v>
      </c>
      <c r="T166" s="15">
        <v>48453002318</v>
      </c>
      <c r="U166" s="15">
        <v>48453002325</v>
      </c>
      <c r="V166" s="15">
        <v>132</v>
      </c>
      <c r="W166" s="15">
        <v>17</v>
      </c>
      <c r="X166" s="15">
        <v>4</v>
      </c>
      <c r="Y166" s="15">
        <v>8</v>
      </c>
      <c r="Z166" s="15">
        <v>4</v>
      </c>
      <c r="AA166" s="15">
        <v>7</v>
      </c>
      <c r="AB166" s="15">
        <v>172</v>
      </c>
      <c r="AC166" s="15">
        <v>2</v>
      </c>
    </row>
    <row r="167" spans="1:105" s="59" customFormat="1" ht="15" x14ac:dyDescent="0.25">
      <c r="A167" s="15">
        <v>23136</v>
      </c>
      <c r="B167" s="15" t="s">
        <v>280</v>
      </c>
      <c r="C167" s="15" t="s">
        <v>281</v>
      </c>
      <c r="D167" s="15" t="s">
        <v>64</v>
      </c>
      <c r="E167" s="15">
        <v>78729</v>
      </c>
      <c r="F167" s="15" t="s">
        <v>382</v>
      </c>
      <c r="G167" s="15">
        <v>7</v>
      </c>
      <c r="H167" s="15" t="s">
        <v>57</v>
      </c>
      <c r="I167" s="47"/>
      <c r="J167" s="47"/>
      <c r="K167" s="47"/>
      <c r="L167" s="16" t="s">
        <v>158</v>
      </c>
      <c r="M167" s="47">
        <v>68</v>
      </c>
      <c r="N167" s="47">
        <v>14</v>
      </c>
      <c r="O167" s="47">
        <v>82</v>
      </c>
      <c r="P167" s="15" t="s">
        <v>61</v>
      </c>
      <c r="Q167" s="33">
        <v>2000000</v>
      </c>
      <c r="R167" s="15" t="s">
        <v>440</v>
      </c>
      <c r="S167" s="15" t="s">
        <v>694</v>
      </c>
      <c r="T167" s="15">
        <v>48491020408</v>
      </c>
      <c r="U167" s="15">
        <v>48491020408</v>
      </c>
      <c r="V167" s="15">
        <v>127</v>
      </c>
      <c r="W167" s="15">
        <v>17</v>
      </c>
      <c r="X167" s="15">
        <v>4</v>
      </c>
      <c r="Y167" s="15">
        <v>8</v>
      </c>
      <c r="Z167" s="15">
        <v>4</v>
      </c>
      <c r="AA167" s="15">
        <v>0</v>
      </c>
      <c r="AB167" s="15">
        <v>160</v>
      </c>
      <c r="AC167" s="15"/>
    </row>
    <row r="168" spans="1:105" s="59" customFormat="1" ht="15" customHeight="1" x14ac:dyDescent="0.25">
      <c r="A168" s="51">
        <v>23916</v>
      </c>
      <c r="B168" s="39" t="s">
        <v>428</v>
      </c>
      <c r="C168" s="57" t="s">
        <v>429</v>
      </c>
      <c r="D168" s="16" t="s">
        <v>64</v>
      </c>
      <c r="E168" s="16">
        <v>78759</v>
      </c>
      <c r="F168" s="16" t="s">
        <v>65</v>
      </c>
      <c r="G168" s="16">
        <v>7</v>
      </c>
      <c r="H168" s="16" t="s">
        <v>57</v>
      </c>
      <c r="I168" s="41"/>
      <c r="J168" s="41"/>
      <c r="K168" s="41"/>
      <c r="L168" s="16" t="s">
        <v>158</v>
      </c>
      <c r="M168" s="53">
        <v>82</v>
      </c>
      <c r="N168" s="53">
        <v>34</v>
      </c>
      <c r="O168" s="53">
        <v>116</v>
      </c>
      <c r="P168" s="16" t="s">
        <v>61</v>
      </c>
      <c r="Q168" s="50">
        <v>225000</v>
      </c>
      <c r="R168" s="55" t="s">
        <v>591</v>
      </c>
      <c r="S168" s="16"/>
      <c r="T168" s="16">
        <v>48453001753</v>
      </c>
      <c r="U168" s="15"/>
      <c r="V168" s="15"/>
      <c r="W168" s="15"/>
      <c r="X168" s="15"/>
      <c r="Y168" s="15"/>
      <c r="Z168" s="15"/>
      <c r="AA168" s="15"/>
      <c r="AB168" s="15"/>
      <c r="AC168" s="15"/>
      <c r="AD168" s="15" t="s">
        <v>547</v>
      </c>
    </row>
    <row r="169" spans="1:105" s="59" customFormat="1" ht="15" x14ac:dyDescent="0.25">
      <c r="A169" s="43">
        <v>23917</v>
      </c>
      <c r="B169" s="39" t="s">
        <v>430</v>
      </c>
      <c r="C169" s="40" t="s">
        <v>431</v>
      </c>
      <c r="D169" s="40" t="s">
        <v>64</v>
      </c>
      <c r="E169" s="40">
        <v>78756</v>
      </c>
      <c r="F169" s="40" t="s">
        <v>65</v>
      </c>
      <c r="G169" s="40">
        <v>7</v>
      </c>
      <c r="H169" s="40" t="s">
        <v>57</v>
      </c>
      <c r="I169" s="41"/>
      <c r="J169" s="41"/>
      <c r="K169" s="41"/>
      <c r="L169" s="40" t="s">
        <v>158</v>
      </c>
      <c r="M169" s="41">
        <v>80</v>
      </c>
      <c r="N169" s="41">
        <v>0</v>
      </c>
      <c r="O169" s="41">
        <v>80</v>
      </c>
      <c r="P169" s="40" t="s">
        <v>61</v>
      </c>
      <c r="Q169" s="45">
        <v>225000</v>
      </c>
      <c r="R169" s="39" t="s">
        <v>592</v>
      </c>
      <c r="S169" s="40"/>
      <c r="T169" s="40">
        <v>48453001505</v>
      </c>
      <c r="U169" s="15"/>
      <c r="V169" s="15"/>
      <c r="W169" s="15"/>
      <c r="X169" s="15"/>
      <c r="Y169" s="15"/>
      <c r="Z169" s="15"/>
      <c r="AA169" s="15"/>
      <c r="AB169" s="15"/>
      <c r="AC169" s="15"/>
      <c r="AD169" s="15" t="s">
        <v>548</v>
      </c>
    </row>
    <row r="170" spans="1:105" s="15" customFormat="1" ht="15" customHeight="1" x14ac:dyDescent="0.25">
      <c r="A170" s="66" t="s">
        <v>22</v>
      </c>
      <c r="B170" s="71"/>
      <c r="C170" s="25">
        <v>4618872.2048841007</v>
      </c>
      <c r="D170" s="86"/>
      <c r="E170" s="47"/>
      <c r="F170" s="72"/>
      <c r="G170" s="73"/>
      <c r="H170" s="74"/>
      <c r="I170" s="73"/>
      <c r="J170" s="73"/>
      <c r="K170" s="73"/>
      <c r="L170" s="72"/>
      <c r="M170" s="72"/>
      <c r="N170" s="72"/>
      <c r="O170" s="72"/>
      <c r="P170" s="75" t="s">
        <v>18</v>
      </c>
      <c r="Q170" s="76">
        <f>SUM(Q165:Q169)</f>
        <v>6361000</v>
      </c>
      <c r="R170" s="77"/>
      <c r="S170" s="72"/>
      <c r="T170" s="72"/>
      <c r="U170" s="72"/>
      <c r="V170" s="72"/>
      <c r="W170" s="72"/>
      <c r="X170" s="72"/>
      <c r="AD170" s="59"/>
      <c r="AE170" s="59"/>
      <c r="AF170" s="59"/>
      <c r="AG170" s="59"/>
      <c r="AH170" s="59"/>
      <c r="AI170" s="59"/>
      <c r="AJ170" s="59"/>
      <c r="AK170" s="59"/>
      <c r="AL170" s="59"/>
      <c r="AM170" s="59"/>
      <c r="AN170" s="59"/>
      <c r="AO170" s="59"/>
      <c r="AP170" s="59"/>
      <c r="AQ170" s="59"/>
      <c r="AR170" s="59"/>
      <c r="AS170" s="59"/>
      <c r="AT170" s="59"/>
      <c r="AU170" s="59"/>
      <c r="AV170" s="59"/>
      <c r="AW170" s="59"/>
      <c r="AX170" s="59"/>
      <c r="AY170" s="59"/>
      <c r="AZ170" s="59"/>
      <c r="BA170" s="59"/>
      <c r="BB170" s="59"/>
      <c r="BC170" s="59"/>
      <c r="BD170" s="59"/>
      <c r="BE170" s="59"/>
      <c r="BF170" s="59"/>
      <c r="BG170" s="59"/>
      <c r="BH170" s="59"/>
      <c r="BI170" s="59"/>
      <c r="BJ170" s="59"/>
      <c r="BK170" s="59"/>
      <c r="BL170" s="59"/>
      <c r="BM170" s="59"/>
      <c r="BN170" s="59"/>
      <c r="BO170" s="59"/>
      <c r="BP170" s="59"/>
      <c r="BQ170" s="59"/>
      <c r="BR170" s="59"/>
      <c r="BS170" s="59"/>
      <c r="BT170" s="59"/>
      <c r="BU170" s="59"/>
      <c r="BV170" s="59"/>
      <c r="BW170" s="59"/>
      <c r="BX170" s="59"/>
      <c r="BY170" s="59"/>
      <c r="BZ170" s="59"/>
      <c r="CA170" s="59"/>
      <c r="CB170" s="59"/>
      <c r="CC170" s="59"/>
      <c r="CD170" s="59"/>
      <c r="CE170" s="59"/>
      <c r="CF170" s="59"/>
      <c r="CG170" s="59"/>
      <c r="CH170" s="59"/>
      <c r="CI170" s="59"/>
      <c r="CJ170" s="59"/>
      <c r="CK170" s="59"/>
      <c r="CL170" s="59"/>
      <c r="CM170" s="59"/>
      <c r="CN170" s="59"/>
      <c r="CO170" s="59"/>
      <c r="CP170" s="59"/>
      <c r="CQ170" s="59"/>
      <c r="CR170" s="59"/>
      <c r="CS170" s="59"/>
      <c r="CT170" s="59"/>
      <c r="CU170" s="59"/>
      <c r="CV170" s="59"/>
      <c r="CW170" s="59"/>
      <c r="CX170" s="59"/>
      <c r="CY170" s="59"/>
      <c r="CZ170" s="59"/>
      <c r="DA170" s="59"/>
    </row>
    <row r="171" spans="1:105" s="15" customFormat="1" ht="15" customHeight="1" x14ac:dyDescent="0.25">
      <c r="A171" s="66"/>
      <c r="B171" s="65" t="s">
        <v>730</v>
      </c>
      <c r="C171" s="25">
        <f>C170*0.3864</f>
        <v>1784732.2199672167</v>
      </c>
      <c r="D171" s="86"/>
      <c r="E171" s="47"/>
      <c r="F171" s="72"/>
      <c r="G171" s="73"/>
      <c r="H171" s="74"/>
      <c r="I171" s="73"/>
      <c r="J171" s="73"/>
      <c r="K171" s="73"/>
      <c r="L171" s="72"/>
      <c r="M171" s="72"/>
      <c r="N171" s="72"/>
      <c r="O171" s="72"/>
      <c r="P171" s="75"/>
      <c r="Q171" s="76"/>
      <c r="R171" s="77"/>
      <c r="S171" s="72"/>
      <c r="T171" s="72"/>
      <c r="U171" s="72"/>
      <c r="V171" s="72"/>
      <c r="W171" s="72"/>
      <c r="X171" s="72"/>
      <c r="AD171" s="59"/>
      <c r="AE171" s="59"/>
      <c r="AF171" s="59"/>
      <c r="AG171" s="59"/>
      <c r="AH171" s="59"/>
      <c r="AI171" s="59"/>
      <c r="AJ171" s="59"/>
      <c r="AK171" s="59"/>
      <c r="AL171" s="59"/>
      <c r="AM171" s="59"/>
      <c r="AN171" s="59"/>
      <c r="AO171" s="59"/>
      <c r="AP171" s="59"/>
      <c r="AQ171" s="59"/>
      <c r="AR171" s="59"/>
      <c r="AS171" s="59"/>
      <c r="AT171" s="59"/>
      <c r="AU171" s="59"/>
      <c r="AV171" s="59"/>
      <c r="AW171" s="59"/>
      <c r="AX171" s="59"/>
      <c r="AY171" s="59"/>
      <c r="AZ171" s="59"/>
      <c r="BA171" s="59"/>
      <c r="BB171" s="59"/>
      <c r="BC171" s="59"/>
      <c r="BD171" s="59"/>
      <c r="BE171" s="59"/>
      <c r="BF171" s="59"/>
      <c r="BG171" s="59"/>
      <c r="BH171" s="59"/>
      <c r="BI171" s="59"/>
      <c r="BJ171" s="59"/>
      <c r="BK171" s="59"/>
      <c r="BL171" s="59"/>
      <c r="BM171" s="59"/>
      <c r="BN171" s="59"/>
      <c r="BO171" s="59"/>
      <c r="BP171" s="59"/>
      <c r="BQ171" s="59"/>
      <c r="BR171" s="59"/>
      <c r="BS171" s="59"/>
      <c r="BT171" s="59"/>
      <c r="BU171" s="59"/>
      <c r="BV171" s="59"/>
      <c r="BW171" s="59"/>
      <c r="BX171" s="59"/>
      <c r="BY171" s="59"/>
      <c r="BZ171" s="59"/>
      <c r="CA171" s="59"/>
      <c r="CB171" s="59"/>
      <c r="CC171" s="59"/>
      <c r="CD171" s="59"/>
      <c r="CE171" s="59"/>
      <c r="CF171" s="59"/>
      <c r="CG171" s="59"/>
      <c r="CH171" s="59"/>
      <c r="CI171" s="59"/>
      <c r="CJ171" s="59"/>
      <c r="CK171" s="59"/>
      <c r="CL171" s="59"/>
      <c r="CM171" s="59"/>
      <c r="CN171" s="59"/>
      <c r="CO171" s="59"/>
      <c r="CP171" s="59"/>
      <c r="CQ171" s="59"/>
      <c r="CR171" s="59"/>
      <c r="CS171" s="59"/>
      <c r="CT171" s="59"/>
      <c r="CU171" s="59"/>
      <c r="CV171" s="59"/>
      <c r="CW171" s="59"/>
      <c r="CX171" s="59"/>
      <c r="CY171" s="59"/>
      <c r="CZ171" s="59"/>
      <c r="DA171" s="59"/>
    </row>
    <row r="172" spans="1:105" s="15" customFormat="1" ht="15" customHeight="1" x14ac:dyDescent="0.2">
      <c r="A172" s="46"/>
      <c r="C172" s="23"/>
      <c r="E172" s="47"/>
      <c r="G172" s="47"/>
      <c r="I172" s="47"/>
      <c r="J172" s="47"/>
      <c r="K172" s="47"/>
      <c r="Q172" s="33"/>
    </row>
    <row r="173" spans="1:105" s="59" customFormat="1" ht="15" customHeight="1" x14ac:dyDescent="0.25">
      <c r="A173" s="83" t="s">
        <v>41</v>
      </c>
      <c r="B173" s="15"/>
      <c r="C173" s="23"/>
      <c r="D173" s="15"/>
      <c r="E173" s="47"/>
      <c r="F173" s="15"/>
      <c r="G173" s="47"/>
      <c r="H173" s="15"/>
      <c r="I173" s="47"/>
      <c r="J173" s="47"/>
      <c r="K173" s="47"/>
      <c r="L173" s="15"/>
      <c r="M173" s="15"/>
      <c r="N173" s="15"/>
      <c r="O173" s="15"/>
      <c r="P173" s="15"/>
      <c r="Q173" s="33"/>
      <c r="R173" s="15"/>
      <c r="S173" s="15"/>
      <c r="T173" s="15"/>
      <c r="U173" s="15"/>
      <c r="V173" s="15"/>
      <c r="W173" s="15"/>
      <c r="X173" s="15"/>
      <c r="Y173" s="15"/>
      <c r="Z173" s="15"/>
      <c r="AA173" s="15"/>
      <c r="AB173" s="15"/>
      <c r="AC173" s="15"/>
    </row>
    <row r="174" spans="1:105" s="59" customFormat="1" ht="15" x14ac:dyDescent="0.25">
      <c r="A174" s="15">
        <v>23172</v>
      </c>
      <c r="B174" s="15" t="s">
        <v>289</v>
      </c>
      <c r="C174" s="15" t="s">
        <v>695</v>
      </c>
      <c r="D174" s="15" t="s">
        <v>290</v>
      </c>
      <c r="E174" s="15">
        <v>75860</v>
      </c>
      <c r="F174" s="15" t="s">
        <v>291</v>
      </c>
      <c r="G174" s="15">
        <v>8</v>
      </c>
      <c r="H174" s="15" t="s">
        <v>60</v>
      </c>
      <c r="I174" s="47"/>
      <c r="J174" s="47"/>
      <c r="K174" s="47"/>
      <c r="L174" s="15" t="s">
        <v>158</v>
      </c>
      <c r="M174" s="47">
        <v>30</v>
      </c>
      <c r="N174" s="47">
        <v>2</v>
      </c>
      <c r="O174" s="47">
        <v>32</v>
      </c>
      <c r="P174" s="15" t="s">
        <v>58</v>
      </c>
      <c r="Q174" s="33">
        <v>1032347</v>
      </c>
      <c r="R174" s="15" t="s">
        <v>696</v>
      </c>
      <c r="S174" s="15" t="s">
        <v>502</v>
      </c>
      <c r="T174" s="15">
        <v>48161000600</v>
      </c>
      <c r="U174" s="15">
        <v>48161000600</v>
      </c>
      <c r="V174" s="15">
        <v>113</v>
      </c>
      <c r="W174" s="15">
        <v>0</v>
      </c>
      <c r="X174" s="15">
        <v>4</v>
      </c>
      <c r="Y174" s="15">
        <v>0</v>
      </c>
      <c r="Z174" s="15">
        <v>0</v>
      </c>
      <c r="AA174" s="15">
        <v>0</v>
      </c>
      <c r="AB174" s="15">
        <f>SUM(V174:AA174)</f>
        <v>117</v>
      </c>
      <c r="AC174" s="15"/>
    </row>
    <row r="175" spans="1:105" s="15" customFormat="1" ht="15" customHeight="1" x14ac:dyDescent="0.25">
      <c r="A175" s="66" t="s">
        <v>22</v>
      </c>
      <c r="B175" s="71"/>
      <c r="C175" s="25">
        <v>700781.03766390111</v>
      </c>
      <c r="D175" s="72"/>
      <c r="E175" s="47"/>
      <c r="F175" s="72"/>
      <c r="G175" s="73"/>
      <c r="H175" s="74"/>
      <c r="I175" s="73"/>
      <c r="J175" s="73"/>
      <c r="K175" s="73"/>
      <c r="L175" s="72"/>
      <c r="M175" s="72"/>
      <c r="N175" s="72"/>
      <c r="O175" s="72"/>
      <c r="P175" s="75" t="s">
        <v>18</v>
      </c>
      <c r="Q175" s="76">
        <f>SUM(Q174:Q174)</f>
        <v>1032347</v>
      </c>
      <c r="R175" s="77"/>
      <c r="S175" s="72"/>
      <c r="T175" s="72"/>
      <c r="U175" s="72"/>
      <c r="V175" s="72"/>
      <c r="W175" s="72"/>
      <c r="X175" s="72"/>
      <c r="AD175" s="59"/>
      <c r="AE175" s="59"/>
      <c r="AF175" s="59"/>
      <c r="AG175" s="59"/>
      <c r="AH175" s="59"/>
      <c r="AI175" s="59"/>
      <c r="AJ175" s="59"/>
      <c r="AK175" s="59"/>
      <c r="AL175" s="59"/>
      <c r="AM175" s="59"/>
      <c r="AN175" s="59"/>
      <c r="AO175" s="59"/>
      <c r="AP175" s="59"/>
      <c r="AQ175" s="59"/>
      <c r="AR175" s="59"/>
      <c r="AS175" s="59"/>
      <c r="AT175" s="59"/>
      <c r="AU175" s="59"/>
      <c r="AV175" s="59"/>
      <c r="AW175" s="59"/>
      <c r="AX175" s="59"/>
      <c r="AY175" s="59"/>
      <c r="AZ175" s="59"/>
      <c r="BA175" s="59"/>
      <c r="BB175" s="59"/>
      <c r="BC175" s="59"/>
      <c r="BD175" s="59"/>
      <c r="BE175" s="59"/>
      <c r="BF175" s="59"/>
      <c r="BG175" s="59"/>
      <c r="BH175" s="59"/>
      <c r="BI175" s="59"/>
      <c r="BJ175" s="59"/>
      <c r="BK175" s="59"/>
      <c r="BL175" s="59"/>
      <c r="BM175" s="59"/>
      <c r="BN175" s="59"/>
      <c r="BO175" s="59"/>
      <c r="BP175" s="59"/>
      <c r="BQ175" s="59"/>
      <c r="BR175" s="59"/>
      <c r="BS175" s="59"/>
      <c r="BT175" s="59"/>
      <c r="BU175" s="59"/>
      <c r="BV175" s="59"/>
      <c r="BW175" s="59"/>
      <c r="BX175" s="59"/>
      <c r="BY175" s="59"/>
      <c r="BZ175" s="59"/>
      <c r="CA175" s="59"/>
      <c r="CB175" s="59"/>
      <c r="CC175" s="59"/>
      <c r="CD175" s="59"/>
      <c r="CE175" s="59"/>
      <c r="CF175" s="59"/>
      <c r="CG175" s="59"/>
      <c r="CH175" s="59"/>
      <c r="CI175" s="59"/>
      <c r="CJ175" s="59"/>
      <c r="CK175" s="59"/>
      <c r="CL175" s="59"/>
      <c r="CM175" s="59"/>
      <c r="CN175" s="59"/>
      <c r="CO175" s="59"/>
      <c r="CP175" s="59"/>
      <c r="CQ175" s="59"/>
      <c r="CR175" s="59"/>
      <c r="CS175" s="59"/>
      <c r="CT175" s="59"/>
      <c r="CU175" s="59"/>
      <c r="CV175" s="59"/>
      <c r="CW175" s="59"/>
      <c r="CX175" s="59"/>
      <c r="CY175" s="59"/>
      <c r="CZ175" s="59"/>
      <c r="DA175" s="59"/>
    </row>
    <row r="176" spans="1:105" s="15" customFormat="1" ht="15" customHeight="1" x14ac:dyDescent="0.2">
      <c r="A176" s="46"/>
      <c r="C176" s="23"/>
      <c r="E176" s="47"/>
      <c r="G176" s="47"/>
      <c r="I176" s="47"/>
      <c r="J176" s="47"/>
      <c r="K176" s="47"/>
      <c r="Q176" s="33"/>
    </row>
    <row r="177" spans="1:105" s="59" customFormat="1" ht="15" customHeight="1" x14ac:dyDescent="0.25">
      <c r="A177" s="83" t="s">
        <v>42</v>
      </c>
      <c r="B177" s="15"/>
      <c r="C177" s="23"/>
      <c r="D177" s="15"/>
      <c r="E177" s="47"/>
      <c r="F177" s="15"/>
      <c r="G177" s="47"/>
      <c r="H177" s="15"/>
      <c r="I177" s="47"/>
      <c r="J177" s="47"/>
      <c r="K177" s="47"/>
      <c r="L177" s="15"/>
      <c r="M177" s="15"/>
      <c r="N177" s="15"/>
      <c r="O177" s="15"/>
      <c r="P177" s="15"/>
      <c r="Q177" s="33"/>
      <c r="R177" s="15"/>
      <c r="S177" s="15"/>
      <c r="T177" s="15"/>
      <c r="U177" s="15"/>
      <c r="V177" s="15"/>
      <c r="W177" s="15"/>
      <c r="X177" s="15"/>
      <c r="Y177" s="15"/>
      <c r="Z177" s="15"/>
      <c r="AA177" s="15"/>
      <c r="AB177" s="15"/>
      <c r="AC177" s="15"/>
    </row>
    <row r="178" spans="1:105" s="59" customFormat="1" ht="15" x14ac:dyDescent="0.25">
      <c r="A178" s="15">
        <v>23194</v>
      </c>
      <c r="B178" s="15" t="s">
        <v>285</v>
      </c>
      <c r="C178" s="15" t="s">
        <v>286</v>
      </c>
      <c r="D178" s="15" t="s">
        <v>139</v>
      </c>
      <c r="E178" s="15">
        <v>76543</v>
      </c>
      <c r="F178" s="15" t="s">
        <v>67</v>
      </c>
      <c r="G178" s="15">
        <v>8</v>
      </c>
      <c r="H178" s="15" t="s">
        <v>57</v>
      </c>
      <c r="I178" s="15"/>
      <c r="J178" s="15"/>
      <c r="K178" s="15"/>
      <c r="L178" s="15" t="s">
        <v>158</v>
      </c>
      <c r="M178" s="47">
        <v>69</v>
      </c>
      <c r="N178" s="47">
        <v>0</v>
      </c>
      <c r="O178" s="47">
        <v>69</v>
      </c>
      <c r="P178" s="15" t="s">
        <v>61</v>
      </c>
      <c r="Q178" s="33">
        <v>2000000</v>
      </c>
      <c r="R178" s="15" t="s">
        <v>698</v>
      </c>
      <c r="S178" s="15" t="s">
        <v>508</v>
      </c>
      <c r="T178" s="15">
        <v>48027022401</v>
      </c>
      <c r="U178" s="15">
        <v>48027022401</v>
      </c>
      <c r="V178" s="15">
        <v>129</v>
      </c>
      <c r="W178" s="15">
        <v>17</v>
      </c>
      <c r="X178" s="15">
        <v>4</v>
      </c>
      <c r="Y178" s="15">
        <v>8</v>
      </c>
      <c r="Z178" s="15">
        <v>4</v>
      </c>
      <c r="AA178" s="15">
        <v>7</v>
      </c>
      <c r="AB178" s="15">
        <f>SUM(V178:AA178)</f>
        <v>169</v>
      </c>
      <c r="AC178" s="15">
        <v>1</v>
      </c>
    </row>
    <row r="179" spans="1:105" s="59" customFormat="1" ht="15" x14ac:dyDescent="0.25">
      <c r="A179" s="15">
        <v>23083</v>
      </c>
      <c r="B179" s="15" t="s">
        <v>697</v>
      </c>
      <c r="C179" s="15" t="s">
        <v>287</v>
      </c>
      <c r="D179" s="15" t="s">
        <v>288</v>
      </c>
      <c r="E179" s="15">
        <v>76502</v>
      </c>
      <c r="F179" s="15" t="s">
        <v>67</v>
      </c>
      <c r="G179" s="15">
        <v>8</v>
      </c>
      <c r="H179" s="15" t="s">
        <v>57</v>
      </c>
      <c r="I179" s="15"/>
      <c r="J179" s="15"/>
      <c r="K179" s="15"/>
      <c r="L179" s="15" t="s">
        <v>158</v>
      </c>
      <c r="M179" s="47">
        <v>84</v>
      </c>
      <c r="N179" s="47">
        <v>8</v>
      </c>
      <c r="O179" s="47">
        <v>92</v>
      </c>
      <c r="P179" s="15" t="s">
        <v>58</v>
      </c>
      <c r="Q179" s="33">
        <v>1970420</v>
      </c>
      <c r="R179" s="15" t="s">
        <v>485</v>
      </c>
      <c r="S179" s="15" t="s">
        <v>486</v>
      </c>
      <c r="T179" s="15">
        <v>48027021303</v>
      </c>
      <c r="U179" s="15">
        <v>48027021305</v>
      </c>
      <c r="V179" s="15">
        <v>136</v>
      </c>
      <c r="W179" s="15">
        <v>17</v>
      </c>
      <c r="X179" s="15">
        <v>4</v>
      </c>
      <c r="Y179" s="15">
        <v>8</v>
      </c>
      <c r="Z179" s="15">
        <v>4</v>
      </c>
      <c r="AA179" s="15">
        <v>0</v>
      </c>
      <c r="AB179" s="15">
        <f>SUM(V179:AA179)</f>
        <v>169</v>
      </c>
      <c r="AC179" s="15">
        <v>2</v>
      </c>
    </row>
    <row r="180" spans="1:105" s="59" customFormat="1" ht="15" x14ac:dyDescent="0.25">
      <c r="A180" s="52">
        <v>23903</v>
      </c>
      <c r="B180" s="15" t="s">
        <v>420</v>
      </c>
      <c r="C180" s="15" t="s">
        <v>421</v>
      </c>
      <c r="D180" s="15" t="s">
        <v>100</v>
      </c>
      <c r="E180" s="15">
        <v>76711</v>
      </c>
      <c r="F180" s="15" t="s">
        <v>101</v>
      </c>
      <c r="G180" s="15">
        <v>8</v>
      </c>
      <c r="H180" s="15" t="s">
        <v>57</v>
      </c>
      <c r="I180" s="47"/>
      <c r="J180" s="47"/>
      <c r="K180" s="47" t="s">
        <v>159</v>
      </c>
      <c r="L180" s="15" t="s">
        <v>162</v>
      </c>
      <c r="M180" s="47">
        <v>34</v>
      </c>
      <c r="N180" s="47">
        <v>0</v>
      </c>
      <c r="O180" s="47">
        <v>34</v>
      </c>
      <c r="P180" s="15" t="s">
        <v>622</v>
      </c>
      <c r="Q180" s="33">
        <v>68100</v>
      </c>
      <c r="R180" s="15" t="s">
        <v>530</v>
      </c>
      <c r="S180" s="15"/>
      <c r="T180" s="15">
        <v>48309004300</v>
      </c>
      <c r="U180" s="15"/>
      <c r="V180" s="15"/>
      <c r="W180" s="15"/>
      <c r="X180" s="15"/>
      <c r="Y180" s="15"/>
      <c r="Z180" s="15"/>
      <c r="AA180" s="15"/>
      <c r="AB180" s="15"/>
      <c r="AC180" s="15"/>
      <c r="AD180" s="15" t="s">
        <v>535</v>
      </c>
    </row>
    <row r="181" spans="1:105" s="59" customFormat="1" ht="15" x14ac:dyDescent="0.25">
      <c r="A181" s="52">
        <v>23931</v>
      </c>
      <c r="B181" s="15" t="s">
        <v>422</v>
      </c>
      <c r="C181" s="15" t="s">
        <v>423</v>
      </c>
      <c r="D181" s="15" t="s">
        <v>100</v>
      </c>
      <c r="E181" s="15">
        <v>76706</v>
      </c>
      <c r="F181" s="15" t="s">
        <v>424</v>
      </c>
      <c r="G181" s="15">
        <v>8</v>
      </c>
      <c r="H181" s="15" t="s">
        <v>57</v>
      </c>
      <c r="I181" s="47"/>
      <c r="J181" s="47"/>
      <c r="K181" s="47"/>
      <c r="L181" s="15" t="s">
        <v>158</v>
      </c>
      <c r="M181" s="47">
        <v>64</v>
      </c>
      <c r="N181" s="47">
        <v>0</v>
      </c>
      <c r="O181" s="47">
        <v>64</v>
      </c>
      <c r="P181" s="15" t="s">
        <v>58</v>
      </c>
      <c r="Q181" s="33">
        <v>168300</v>
      </c>
      <c r="R181" s="15" t="s">
        <v>359</v>
      </c>
      <c r="S181" s="15"/>
      <c r="T181" s="15">
        <v>48309000400</v>
      </c>
      <c r="U181" s="15"/>
      <c r="V181" s="15"/>
      <c r="W181" s="15"/>
      <c r="X181" s="15"/>
      <c r="Y181" s="15"/>
      <c r="Z181" s="15"/>
      <c r="AA181" s="15"/>
      <c r="AB181" s="15"/>
      <c r="AC181" s="15"/>
      <c r="AD181" s="15" t="s">
        <v>562</v>
      </c>
    </row>
    <row r="182" spans="1:105" s="59" customFormat="1" ht="15" x14ac:dyDescent="0.25">
      <c r="A182" s="52">
        <v>23961</v>
      </c>
      <c r="B182" s="15" t="s">
        <v>425</v>
      </c>
      <c r="C182" s="15" t="s">
        <v>426</v>
      </c>
      <c r="D182" s="15" t="s">
        <v>288</v>
      </c>
      <c r="E182" s="15">
        <v>76502</v>
      </c>
      <c r="F182" s="15" t="s">
        <v>67</v>
      </c>
      <c r="G182" s="15">
        <v>8</v>
      </c>
      <c r="H182" s="15" t="s">
        <v>57</v>
      </c>
      <c r="I182" s="47"/>
      <c r="J182" s="47"/>
      <c r="K182" s="47"/>
      <c r="L182" s="15" t="s">
        <v>158</v>
      </c>
      <c r="M182" s="47">
        <v>90</v>
      </c>
      <c r="N182" s="47">
        <v>90</v>
      </c>
      <c r="O182" s="47">
        <v>180</v>
      </c>
      <c r="P182" s="15" t="s">
        <v>61</v>
      </c>
      <c r="Q182" s="33">
        <v>225000</v>
      </c>
      <c r="R182" s="15" t="s">
        <v>497</v>
      </c>
      <c r="S182" s="15"/>
      <c r="T182" s="15">
        <v>48027020300</v>
      </c>
      <c r="U182" s="15"/>
      <c r="V182" s="15"/>
      <c r="W182" s="15"/>
      <c r="X182" s="15"/>
      <c r="Y182" s="15"/>
      <c r="Z182" s="15"/>
      <c r="AA182" s="15"/>
      <c r="AB182" s="15"/>
      <c r="AC182" s="15"/>
      <c r="AD182" s="15" t="s">
        <v>589</v>
      </c>
    </row>
    <row r="183" spans="1:105" s="15" customFormat="1" ht="15" customHeight="1" x14ac:dyDescent="0.25">
      <c r="A183" s="66" t="s">
        <v>22</v>
      </c>
      <c r="B183" s="71"/>
      <c r="C183" s="25">
        <v>2582739.1230863677</v>
      </c>
      <c r="D183" s="72"/>
      <c r="E183" s="47"/>
      <c r="F183" s="72"/>
      <c r="G183" s="73"/>
      <c r="H183" s="74"/>
      <c r="I183" s="73"/>
      <c r="J183" s="73"/>
      <c r="K183" s="73"/>
      <c r="L183" s="72"/>
      <c r="M183" s="72"/>
      <c r="N183" s="72"/>
      <c r="O183" s="72"/>
      <c r="P183" s="75" t="s">
        <v>18</v>
      </c>
      <c r="Q183" s="76">
        <f>SUM(Q178:Q182)</f>
        <v>4431820</v>
      </c>
      <c r="R183" s="77"/>
      <c r="S183" s="72"/>
      <c r="T183" s="72"/>
      <c r="U183" s="72"/>
      <c r="V183" s="72"/>
      <c r="W183" s="72"/>
      <c r="X183" s="72"/>
      <c r="AD183" s="59"/>
      <c r="AE183" s="59"/>
      <c r="AF183" s="59"/>
      <c r="AG183" s="59"/>
      <c r="AH183" s="59"/>
      <c r="AI183" s="59"/>
      <c r="AJ183" s="59"/>
      <c r="AK183" s="59"/>
      <c r="AL183" s="59"/>
      <c r="AM183" s="59"/>
      <c r="AN183" s="59"/>
      <c r="AO183" s="59"/>
      <c r="AP183" s="59"/>
      <c r="AQ183" s="59"/>
      <c r="AR183" s="59"/>
      <c r="AS183" s="59"/>
      <c r="AT183" s="59"/>
      <c r="AU183" s="59"/>
      <c r="AV183" s="59"/>
      <c r="AW183" s="59"/>
      <c r="AX183" s="59"/>
      <c r="AY183" s="59"/>
      <c r="AZ183" s="59"/>
      <c r="BA183" s="59"/>
      <c r="BB183" s="59"/>
      <c r="BC183" s="59"/>
      <c r="BD183" s="59"/>
      <c r="BE183" s="59"/>
      <c r="BF183" s="59"/>
      <c r="BG183" s="59"/>
      <c r="BH183" s="59"/>
      <c r="BI183" s="59"/>
      <c r="BJ183" s="59"/>
      <c r="BK183" s="59"/>
      <c r="BL183" s="59"/>
      <c r="BM183" s="59"/>
      <c r="BN183" s="59"/>
      <c r="BO183" s="59"/>
      <c r="BP183" s="59"/>
      <c r="BQ183" s="59"/>
      <c r="BR183" s="59"/>
      <c r="BS183" s="59"/>
      <c r="BT183" s="59"/>
      <c r="BU183" s="59"/>
      <c r="BV183" s="59"/>
      <c r="BW183" s="59"/>
      <c r="BX183" s="59"/>
      <c r="BY183" s="59"/>
      <c r="BZ183" s="59"/>
      <c r="CA183" s="59"/>
      <c r="CB183" s="59"/>
      <c r="CC183" s="59"/>
      <c r="CD183" s="59"/>
      <c r="CE183" s="59"/>
      <c r="CF183" s="59"/>
      <c r="CG183" s="59"/>
      <c r="CH183" s="59"/>
      <c r="CI183" s="59"/>
      <c r="CJ183" s="59"/>
      <c r="CK183" s="59"/>
      <c r="CL183" s="59"/>
      <c r="CM183" s="59"/>
      <c r="CN183" s="59"/>
      <c r="CO183" s="59"/>
      <c r="CP183" s="59"/>
      <c r="CQ183" s="59"/>
      <c r="CR183" s="59"/>
      <c r="CS183" s="59"/>
      <c r="CT183" s="59"/>
      <c r="CU183" s="59"/>
      <c r="CV183" s="59"/>
      <c r="CW183" s="59"/>
      <c r="CX183" s="59"/>
      <c r="CY183" s="59"/>
      <c r="CZ183" s="59"/>
      <c r="DA183" s="59"/>
    </row>
    <row r="184" spans="1:105" s="15" customFormat="1" ht="15" customHeight="1" x14ac:dyDescent="0.2">
      <c r="A184" s="46"/>
      <c r="C184" s="23"/>
      <c r="E184" s="47"/>
      <c r="G184" s="47"/>
      <c r="I184" s="47"/>
      <c r="J184" s="47"/>
      <c r="K184" s="47"/>
      <c r="Q184" s="33"/>
    </row>
    <row r="185" spans="1:105" s="15" customFormat="1" ht="15" customHeight="1" x14ac:dyDescent="0.2">
      <c r="A185" s="83" t="s">
        <v>43</v>
      </c>
      <c r="C185" s="23"/>
      <c r="E185" s="47"/>
      <c r="G185" s="47"/>
      <c r="I185" s="47"/>
      <c r="J185" s="47"/>
      <c r="K185" s="47"/>
      <c r="Q185" s="33"/>
    </row>
    <row r="186" spans="1:105" s="59" customFormat="1" ht="15" x14ac:dyDescent="0.25">
      <c r="A186" s="15">
        <v>23220</v>
      </c>
      <c r="B186" s="15" t="s">
        <v>292</v>
      </c>
      <c r="C186" s="15" t="s">
        <v>293</v>
      </c>
      <c r="D186" s="15" t="s">
        <v>102</v>
      </c>
      <c r="E186" s="15">
        <v>78028</v>
      </c>
      <c r="F186" s="15" t="s">
        <v>103</v>
      </c>
      <c r="G186" s="15">
        <v>9</v>
      </c>
      <c r="H186" s="15" t="s">
        <v>60</v>
      </c>
      <c r="I186" s="47"/>
      <c r="J186" s="47"/>
      <c r="K186" s="47"/>
      <c r="L186" s="15" t="s">
        <v>158</v>
      </c>
      <c r="M186" s="47">
        <v>22</v>
      </c>
      <c r="N186" s="47">
        <v>2</v>
      </c>
      <c r="O186" s="47">
        <v>24</v>
      </c>
      <c r="P186" s="15" t="s">
        <v>58</v>
      </c>
      <c r="Q186" s="33">
        <v>900000</v>
      </c>
      <c r="R186" s="15" t="s">
        <v>494</v>
      </c>
      <c r="S186" s="15" t="s">
        <v>75</v>
      </c>
      <c r="T186" s="15">
        <v>48265960500</v>
      </c>
      <c r="U186" s="15">
        <v>48265960500</v>
      </c>
      <c r="V186" s="15">
        <v>108</v>
      </c>
      <c r="W186" s="15">
        <v>17</v>
      </c>
      <c r="X186" s="15">
        <v>4</v>
      </c>
      <c r="Y186" s="15">
        <v>8</v>
      </c>
      <c r="Z186" s="15">
        <v>4</v>
      </c>
      <c r="AA186" s="15">
        <v>0</v>
      </c>
      <c r="AB186" s="15">
        <f>SUM(V186:AA186)</f>
        <v>141</v>
      </c>
      <c r="AC186" s="15"/>
    </row>
    <row r="187" spans="1:105" s="59" customFormat="1" ht="15" x14ac:dyDescent="0.25">
      <c r="A187" s="43">
        <v>23926</v>
      </c>
      <c r="B187" s="39" t="s">
        <v>383</v>
      </c>
      <c r="C187" s="40" t="s">
        <v>384</v>
      </c>
      <c r="D187" s="40" t="s">
        <v>102</v>
      </c>
      <c r="E187" s="40">
        <v>78028</v>
      </c>
      <c r="F187" s="40" t="s">
        <v>103</v>
      </c>
      <c r="G187" s="40">
        <v>9</v>
      </c>
      <c r="H187" s="40" t="s">
        <v>60</v>
      </c>
      <c r="I187" s="41"/>
      <c r="J187" s="41"/>
      <c r="K187" s="41"/>
      <c r="L187" s="40" t="s">
        <v>158</v>
      </c>
      <c r="M187" s="41">
        <v>32</v>
      </c>
      <c r="N187" s="41">
        <v>4</v>
      </c>
      <c r="O187" s="41">
        <v>36</v>
      </c>
      <c r="P187" s="40" t="s">
        <v>61</v>
      </c>
      <c r="Q187" s="45">
        <v>135000</v>
      </c>
      <c r="R187" s="39" t="s">
        <v>593</v>
      </c>
      <c r="S187" s="40"/>
      <c r="T187" s="40">
        <v>48265960500</v>
      </c>
      <c r="U187" s="15"/>
      <c r="V187" s="15"/>
      <c r="W187" s="15"/>
      <c r="X187" s="15"/>
      <c r="Y187" s="15"/>
      <c r="Z187" s="15"/>
      <c r="AA187" s="15"/>
      <c r="AB187" s="15"/>
      <c r="AC187" s="15"/>
      <c r="AD187" s="15" t="s">
        <v>557</v>
      </c>
    </row>
    <row r="188" spans="1:105" s="15" customFormat="1" ht="15" customHeight="1" x14ac:dyDescent="0.25">
      <c r="A188" s="66" t="s">
        <v>22</v>
      </c>
      <c r="B188" s="71"/>
      <c r="C188" s="25">
        <v>600000</v>
      </c>
      <c r="D188" s="72"/>
      <c r="E188" s="47"/>
      <c r="F188" s="72"/>
      <c r="G188" s="73"/>
      <c r="H188" s="74"/>
      <c r="I188" s="73"/>
      <c r="J188" s="73"/>
      <c r="K188" s="73"/>
      <c r="L188" s="72"/>
      <c r="M188" s="72"/>
      <c r="N188" s="72"/>
      <c r="O188" s="72"/>
      <c r="P188" s="75" t="s">
        <v>18</v>
      </c>
      <c r="Q188" s="76">
        <f>SUM(Q186:Q187)</f>
        <v>1035000</v>
      </c>
      <c r="R188" s="77"/>
      <c r="S188" s="72"/>
      <c r="T188" s="72"/>
      <c r="U188" s="72"/>
      <c r="V188" s="72"/>
      <c r="W188" s="72"/>
      <c r="X188" s="72"/>
      <c r="AD188" s="59"/>
      <c r="AE188" s="59"/>
      <c r="AF188" s="59"/>
      <c r="AG188" s="59"/>
      <c r="AH188" s="59"/>
      <c r="AI188" s="59"/>
      <c r="AJ188" s="59"/>
      <c r="AK188" s="59"/>
      <c r="AL188" s="59"/>
      <c r="AM188" s="59"/>
      <c r="AN188" s="59"/>
      <c r="AO188" s="59"/>
      <c r="AP188" s="59"/>
      <c r="AQ188" s="59"/>
      <c r="AR188" s="59"/>
      <c r="AS188" s="59"/>
      <c r="AT188" s="59"/>
      <c r="AU188" s="59"/>
      <c r="AV188" s="59"/>
      <c r="AW188" s="59"/>
      <c r="AX188" s="59"/>
      <c r="AY188" s="59"/>
      <c r="AZ188" s="59"/>
      <c r="BA188" s="59"/>
      <c r="BB188" s="59"/>
      <c r="BC188" s="59"/>
      <c r="BD188" s="59"/>
      <c r="BE188" s="59"/>
      <c r="BF188" s="59"/>
      <c r="BG188" s="59"/>
      <c r="BH188" s="59"/>
      <c r="BI188" s="59"/>
      <c r="BJ188" s="59"/>
      <c r="BK188" s="59"/>
      <c r="BL188" s="59"/>
      <c r="BM188" s="59"/>
      <c r="BN188" s="59"/>
      <c r="BO188" s="59"/>
      <c r="BP188" s="59"/>
      <c r="BQ188" s="59"/>
      <c r="BR188" s="59"/>
      <c r="BS188" s="59"/>
      <c r="BT188" s="59"/>
      <c r="BU188" s="59"/>
      <c r="BV188" s="59"/>
      <c r="BW188" s="59"/>
      <c r="BX188" s="59"/>
      <c r="BY188" s="59"/>
      <c r="BZ188" s="59"/>
      <c r="CA188" s="59"/>
      <c r="CB188" s="59"/>
      <c r="CC188" s="59"/>
      <c r="CD188" s="59"/>
      <c r="CE188" s="59"/>
      <c r="CF188" s="59"/>
      <c r="CG188" s="59"/>
      <c r="CH188" s="59"/>
      <c r="CI188" s="59"/>
      <c r="CJ188" s="59"/>
      <c r="CK188" s="59"/>
      <c r="CL188" s="59"/>
      <c r="CM188" s="59"/>
      <c r="CN188" s="59"/>
      <c r="CO188" s="59"/>
      <c r="CP188" s="59"/>
      <c r="CQ188" s="59"/>
      <c r="CR188" s="59"/>
      <c r="CS188" s="59"/>
      <c r="CT188" s="59"/>
      <c r="CU188" s="59"/>
      <c r="CV188" s="59"/>
      <c r="CW188" s="59"/>
      <c r="CX188" s="59"/>
      <c r="CY188" s="59"/>
      <c r="CZ188" s="59"/>
      <c r="DA188" s="59"/>
    </row>
    <row r="189" spans="1:105" s="15" customFormat="1" ht="15" customHeight="1" x14ac:dyDescent="0.2">
      <c r="A189" s="46"/>
      <c r="C189" s="23"/>
      <c r="E189" s="47"/>
      <c r="G189" s="47"/>
      <c r="I189" s="47"/>
      <c r="J189" s="47"/>
      <c r="K189" s="47"/>
      <c r="Q189" s="33"/>
    </row>
    <row r="190" spans="1:105" s="59" customFormat="1" ht="15" customHeight="1" x14ac:dyDescent="0.25">
      <c r="A190" s="83" t="s">
        <v>44</v>
      </c>
      <c r="B190" s="15"/>
      <c r="C190" s="23"/>
      <c r="D190" s="15"/>
      <c r="E190" s="47"/>
      <c r="F190" s="15"/>
      <c r="G190" s="47"/>
      <c r="H190" s="15"/>
      <c r="I190" s="47"/>
      <c r="J190" s="47"/>
      <c r="K190" s="47"/>
      <c r="L190" s="15"/>
      <c r="M190" s="15"/>
      <c r="N190" s="15"/>
      <c r="O190" s="15"/>
      <c r="P190" s="15"/>
      <c r="Q190" s="33"/>
      <c r="R190" s="15"/>
      <c r="S190" s="15"/>
      <c r="T190" s="15"/>
      <c r="U190" s="15"/>
      <c r="V190" s="15"/>
      <c r="W190" s="15"/>
      <c r="X190" s="15"/>
      <c r="Y190" s="15"/>
      <c r="Z190" s="15"/>
      <c r="AA190" s="15"/>
      <c r="AB190" s="15"/>
      <c r="AC190" s="15"/>
    </row>
    <row r="191" spans="1:105" s="59" customFormat="1" ht="15" x14ac:dyDescent="0.25">
      <c r="A191" s="15">
        <v>23160</v>
      </c>
      <c r="B191" s="15" t="s">
        <v>140</v>
      </c>
      <c r="C191" s="15" t="s">
        <v>298</v>
      </c>
      <c r="D191" s="15" t="s">
        <v>69</v>
      </c>
      <c r="E191" s="15">
        <v>78212</v>
      </c>
      <c r="F191" s="15" t="s">
        <v>70</v>
      </c>
      <c r="G191" s="15">
        <v>9</v>
      </c>
      <c r="H191" s="15" t="s">
        <v>57</v>
      </c>
      <c r="I191" s="47"/>
      <c r="J191" s="47"/>
      <c r="K191" s="47"/>
      <c r="L191" s="15" t="s">
        <v>158</v>
      </c>
      <c r="M191" s="47">
        <v>80</v>
      </c>
      <c r="N191" s="47">
        <v>0</v>
      </c>
      <c r="O191" s="47">
        <v>80</v>
      </c>
      <c r="P191" s="15" t="s">
        <v>622</v>
      </c>
      <c r="Q191" s="33">
        <v>2000000</v>
      </c>
      <c r="R191" s="15" t="s">
        <v>524</v>
      </c>
      <c r="S191" s="15" t="s">
        <v>75</v>
      </c>
      <c r="T191" s="15">
        <v>48029110700</v>
      </c>
      <c r="U191" s="15">
        <v>48029110700</v>
      </c>
      <c r="V191" s="15">
        <v>132</v>
      </c>
      <c r="W191" s="15">
        <v>17</v>
      </c>
      <c r="X191" s="15">
        <v>4</v>
      </c>
      <c r="Y191" s="15">
        <v>8</v>
      </c>
      <c r="Z191" s="15">
        <v>4</v>
      </c>
      <c r="AA191" s="15">
        <v>7</v>
      </c>
      <c r="AB191" s="15">
        <f>SUM(V191:AA191)</f>
        <v>172</v>
      </c>
      <c r="AC191" s="15"/>
    </row>
    <row r="192" spans="1:105" s="59" customFormat="1" ht="15" x14ac:dyDescent="0.25">
      <c r="A192" s="15">
        <v>23115</v>
      </c>
      <c r="B192" s="15" t="s">
        <v>296</v>
      </c>
      <c r="C192" s="15" t="s">
        <v>297</v>
      </c>
      <c r="D192" s="15" t="s">
        <v>69</v>
      </c>
      <c r="E192" s="15">
        <v>78251</v>
      </c>
      <c r="F192" s="15" t="s">
        <v>70</v>
      </c>
      <c r="G192" s="15">
        <v>9</v>
      </c>
      <c r="H192" s="15" t="s">
        <v>57</v>
      </c>
      <c r="I192" s="47"/>
      <c r="J192" s="47"/>
      <c r="K192" s="47"/>
      <c r="L192" s="15" t="s">
        <v>158</v>
      </c>
      <c r="M192" s="47">
        <v>55</v>
      </c>
      <c r="N192" s="47">
        <v>1</v>
      </c>
      <c r="O192" s="47">
        <v>56</v>
      </c>
      <c r="P192" s="15" t="s">
        <v>61</v>
      </c>
      <c r="Q192" s="33">
        <v>2000000</v>
      </c>
      <c r="R192" s="15" t="s">
        <v>522</v>
      </c>
      <c r="S192" s="15" t="s">
        <v>523</v>
      </c>
      <c r="T192" s="15">
        <v>48029171925</v>
      </c>
      <c r="U192" s="15">
        <v>48029171929</v>
      </c>
      <c r="V192" s="15">
        <v>137</v>
      </c>
      <c r="W192" s="15">
        <v>17</v>
      </c>
      <c r="X192" s="15">
        <v>4</v>
      </c>
      <c r="Y192" s="15">
        <v>8</v>
      </c>
      <c r="Z192" s="15">
        <v>4</v>
      </c>
      <c r="AA192" s="15">
        <v>0</v>
      </c>
      <c r="AB192" s="15">
        <f>SUM(V192:AA192)</f>
        <v>170</v>
      </c>
      <c r="AC192" s="15">
        <v>1</v>
      </c>
    </row>
    <row r="193" spans="1:105" s="59" customFormat="1" ht="15" x14ac:dyDescent="0.25">
      <c r="A193" s="15">
        <v>23041</v>
      </c>
      <c r="B193" s="15" t="s">
        <v>294</v>
      </c>
      <c r="C193" s="15" t="s">
        <v>295</v>
      </c>
      <c r="D193" s="15" t="s">
        <v>69</v>
      </c>
      <c r="E193" s="15">
        <v>78232</v>
      </c>
      <c r="F193" s="15" t="s">
        <v>70</v>
      </c>
      <c r="G193" s="15">
        <v>9</v>
      </c>
      <c r="H193" s="15" t="s">
        <v>57</v>
      </c>
      <c r="I193" s="47"/>
      <c r="J193" s="47"/>
      <c r="K193" s="47" t="s">
        <v>159</v>
      </c>
      <c r="L193" s="15" t="s">
        <v>158</v>
      </c>
      <c r="M193" s="47">
        <v>59</v>
      </c>
      <c r="N193" s="47">
        <v>0</v>
      </c>
      <c r="O193" s="47">
        <v>59</v>
      </c>
      <c r="P193" s="15" t="s">
        <v>61</v>
      </c>
      <c r="Q193" s="33">
        <v>2000000</v>
      </c>
      <c r="R193" s="15" t="s">
        <v>459</v>
      </c>
      <c r="S193" s="15" t="s">
        <v>699</v>
      </c>
      <c r="T193" s="15">
        <v>48029121116</v>
      </c>
      <c r="U193" s="15">
        <v>48029121116</v>
      </c>
      <c r="V193" s="15">
        <v>137</v>
      </c>
      <c r="W193" s="15">
        <v>17</v>
      </c>
      <c r="X193" s="15">
        <v>4</v>
      </c>
      <c r="Y193" s="15">
        <v>8</v>
      </c>
      <c r="Z193" s="15">
        <v>4</v>
      </c>
      <c r="AA193" s="15">
        <v>0</v>
      </c>
      <c r="AB193" s="15">
        <f>SUM(V193:AA193)</f>
        <v>170</v>
      </c>
      <c r="AC193" s="15">
        <v>2</v>
      </c>
    </row>
    <row r="194" spans="1:105" s="59" customFormat="1" ht="15" x14ac:dyDescent="0.25">
      <c r="A194" s="52">
        <v>23946</v>
      </c>
      <c r="B194" s="15" t="s">
        <v>416</v>
      </c>
      <c r="C194" s="15" t="s">
        <v>417</v>
      </c>
      <c r="D194" s="15" t="s">
        <v>69</v>
      </c>
      <c r="E194" s="15">
        <v>78217</v>
      </c>
      <c r="F194" s="15" t="s">
        <v>70</v>
      </c>
      <c r="G194" s="15">
        <v>9</v>
      </c>
      <c r="H194" s="15" t="s">
        <v>57</v>
      </c>
      <c r="I194" s="47"/>
      <c r="J194" s="47"/>
      <c r="K194" s="47" t="s">
        <v>159</v>
      </c>
      <c r="L194" s="15" t="s">
        <v>158</v>
      </c>
      <c r="M194" s="47">
        <v>80</v>
      </c>
      <c r="N194" s="47">
        <v>12</v>
      </c>
      <c r="O194" s="47">
        <v>92</v>
      </c>
      <c r="P194" s="15" t="s">
        <v>61</v>
      </c>
      <c r="Q194" s="33">
        <v>225000</v>
      </c>
      <c r="R194" s="46" t="s">
        <v>600</v>
      </c>
      <c r="S194" s="15"/>
      <c r="T194" s="15">
        <v>48029121204</v>
      </c>
      <c r="U194" s="15"/>
      <c r="V194" s="15"/>
      <c r="W194" s="15"/>
      <c r="X194" s="15"/>
      <c r="Y194" s="15"/>
      <c r="Z194" s="15"/>
      <c r="AA194" s="15"/>
      <c r="AB194" s="15"/>
      <c r="AC194" s="15"/>
      <c r="AD194" s="15" t="s">
        <v>601</v>
      </c>
    </row>
    <row r="195" spans="1:105" s="59" customFormat="1" ht="15" x14ac:dyDescent="0.25">
      <c r="A195" s="52">
        <v>23956</v>
      </c>
      <c r="B195" s="15" t="s">
        <v>418</v>
      </c>
      <c r="C195" s="15" t="s">
        <v>419</v>
      </c>
      <c r="D195" s="15" t="s">
        <v>69</v>
      </c>
      <c r="E195" s="15">
        <v>78240</v>
      </c>
      <c r="F195" s="15" t="s">
        <v>70</v>
      </c>
      <c r="G195" s="15">
        <v>9</v>
      </c>
      <c r="H195" s="15" t="s">
        <v>57</v>
      </c>
      <c r="I195" s="47"/>
      <c r="J195" s="47"/>
      <c r="K195" s="47" t="s">
        <v>159</v>
      </c>
      <c r="L195" s="15" t="s">
        <v>158</v>
      </c>
      <c r="M195" s="47">
        <v>135</v>
      </c>
      <c r="N195" s="47">
        <v>0</v>
      </c>
      <c r="O195" s="47">
        <v>135</v>
      </c>
      <c r="P195" s="15" t="s">
        <v>58</v>
      </c>
      <c r="Q195" s="33">
        <v>225000</v>
      </c>
      <c r="R195" s="15" t="s">
        <v>606</v>
      </c>
      <c r="S195" s="15"/>
      <c r="T195" s="15">
        <v>48029181504</v>
      </c>
      <c r="U195" s="15"/>
      <c r="V195" s="15"/>
      <c r="W195" s="15"/>
      <c r="X195" s="15"/>
      <c r="Y195" s="15"/>
      <c r="Z195" s="15"/>
      <c r="AA195" s="15"/>
      <c r="AB195" s="15"/>
      <c r="AC195" s="15"/>
      <c r="AD195" s="15" t="s">
        <v>584</v>
      </c>
    </row>
    <row r="196" spans="1:105" s="15" customFormat="1" ht="15" customHeight="1" x14ac:dyDescent="0.25">
      <c r="A196" s="66" t="s">
        <v>22</v>
      </c>
      <c r="B196" s="71"/>
      <c r="C196" s="25">
        <v>5983900.3914495977</v>
      </c>
      <c r="D196" s="86"/>
      <c r="E196" s="47"/>
      <c r="F196" s="72"/>
      <c r="G196" s="73"/>
      <c r="H196" s="74"/>
      <c r="I196" s="73"/>
      <c r="J196" s="73"/>
      <c r="K196" s="73"/>
      <c r="L196" s="72"/>
      <c r="M196" s="72"/>
      <c r="N196" s="72"/>
      <c r="O196" s="72"/>
      <c r="P196" s="75" t="s">
        <v>18</v>
      </c>
      <c r="Q196" s="76">
        <f>SUM(Q191:Q195)</f>
        <v>6450000</v>
      </c>
      <c r="R196" s="77"/>
      <c r="S196" s="72"/>
      <c r="T196" s="72"/>
      <c r="U196" s="72"/>
      <c r="V196" s="72"/>
      <c r="W196" s="72"/>
      <c r="X196" s="72"/>
      <c r="AD196" s="59"/>
      <c r="AE196" s="59"/>
      <c r="AF196" s="59"/>
      <c r="AG196" s="59"/>
      <c r="AH196" s="59"/>
      <c r="AI196" s="59"/>
      <c r="AJ196" s="59"/>
      <c r="AK196" s="59"/>
      <c r="AL196" s="59"/>
      <c r="AM196" s="59"/>
      <c r="AN196" s="59"/>
      <c r="AO196" s="59"/>
      <c r="AP196" s="59"/>
      <c r="AQ196" s="59"/>
      <c r="AR196" s="59"/>
      <c r="AS196" s="59"/>
      <c r="AT196" s="59"/>
      <c r="AU196" s="59"/>
      <c r="AV196" s="59"/>
      <c r="AW196" s="59"/>
      <c r="AX196" s="59"/>
      <c r="AY196" s="59"/>
      <c r="AZ196" s="59"/>
      <c r="BA196" s="59"/>
      <c r="BB196" s="59"/>
      <c r="BC196" s="59"/>
      <c r="BD196" s="59"/>
      <c r="BE196" s="59"/>
      <c r="BF196" s="59"/>
      <c r="BG196" s="59"/>
      <c r="BH196" s="59"/>
      <c r="BI196" s="59"/>
      <c r="BJ196" s="59"/>
      <c r="BK196" s="59"/>
      <c r="BL196" s="59"/>
      <c r="BM196" s="59"/>
      <c r="BN196" s="59"/>
      <c r="BO196" s="59"/>
      <c r="BP196" s="59"/>
      <c r="BQ196" s="59"/>
      <c r="BR196" s="59"/>
      <c r="BS196" s="59"/>
      <c r="BT196" s="59"/>
      <c r="BU196" s="59"/>
      <c r="BV196" s="59"/>
      <c r="BW196" s="59"/>
      <c r="BX196" s="59"/>
      <c r="BY196" s="59"/>
      <c r="BZ196" s="59"/>
      <c r="CA196" s="59"/>
      <c r="CB196" s="59"/>
      <c r="CC196" s="59"/>
      <c r="CD196" s="59"/>
      <c r="CE196" s="59"/>
      <c r="CF196" s="59"/>
      <c r="CG196" s="59"/>
      <c r="CH196" s="59"/>
      <c r="CI196" s="59"/>
      <c r="CJ196" s="59"/>
      <c r="CK196" s="59"/>
      <c r="CL196" s="59"/>
      <c r="CM196" s="59"/>
      <c r="CN196" s="59"/>
      <c r="CO196" s="59"/>
      <c r="CP196" s="59"/>
      <c r="CQ196" s="59"/>
      <c r="CR196" s="59"/>
      <c r="CS196" s="59"/>
      <c r="CT196" s="59"/>
      <c r="CU196" s="59"/>
      <c r="CV196" s="59"/>
      <c r="CW196" s="59"/>
      <c r="CX196" s="59"/>
      <c r="CY196" s="59"/>
      <c r="CZ196" s="59"/>
      <c r="DA196" s="59"/>
    </row>
    <row r="197" spans="1:105" s="15" customFormat="1" ht="15" customHeight="1" x14ac:dyDescent="0.25">
      <c r="A197" s="66"/>
      <c r="B197" s="65" t="s">
        <v>730</v>
      </c>
      <c r="C197" s="25">
        <f>C196*0.4463</f>
        <v>2670614.7447039555</v>
      </c>
      <c r="D197" s="86"/>
      <c r="E197" s="47"/>
      <c r="F197" s="72"/>
      <c r="G197" s="73"/>
      <c r="H197" s="74"/>
      <c r="I197" s="73"/>
      <c r="J197" s="73"/>
      <c r="K197" s="73"/>
      <c r="L197" s="72"/>
      <c r="M197" s="72"/>
      <c r="N197" s="72"/>
      <c r="O197" s="72"/>
      <c r="P197" s="75"/>
      <c r="Q197" s="76"/>
      <c r="R197" s="77"/>
      <c r="S197" s="72"/>
      <c r="T197" s="72"/>
      <c r="U197" s="72"/>
      <c r="V197" s="72"/>
      <c r="W197" s="72"/>
      <c r="X197" s="72"/>
      <c r="AD197" s="59"/>
      <c r="AE197" s="59"/>
      <c r="AF197" s="59"/>
      <c r="AG197" s="59"/>
      <c r="AH197" s="59"/>
      <c r="AI197" s="59"/>
      <c r="AJ197" s="59"/>
      <c r="AK197" s="59"/>
      <c r="AL197" s="59"/>
      <c r="AM197" s="59"/>
      <c r="AN197" s="59"/>
      <c r="AO197" s="59"/>
      <c r="AP197" s="59"/>
      <c r="AQ197" s="59"/>
      <c r="AR197" s="59"/>
      <c r="AS197" s="59"/>
      <c r="AT197" s="59"/>
      <c r="AU197" s="59"/>
      <c r="AV197" s="59"/>
      <c r="AW197" s="59"/>
      <c r="AX197" s="59"/>
      <c r="AY197" s="59"/>
      <c r="AZ197" s="59"/>
      <c r="BA197" s="59"/>
      <c r="BB197" s="59"/>
      <c r="BC197" s="59"/>
      <c r="BD197" s="59"/>
      <c r="BE197" s="59"/>
      <c r="BF197" s="59"/>
      <c r="BG197" s="59"/>
      <c r="BH197" s="59"/>
      <c r="BI197" s="59"/>
      <c r="BJ197" s="59"/>
      <c r="BK197" s="59"/>
      <c r="BL197" s="59"/>
      <c r="BM197" s="59"/>
      <c r="BN197" s="59"/>
      <c r="BO197" s="59"/>
      <c r="BP197" s="59"/>
      <c r="BQ197" s="59"/>
      <c r="BR197" s="59"/>
      <c r="BS197" s="59"/>
      <c r="BT197" s="59"/>
      <c r="BU197" s="59"/>
      <c r="BV197" s="59"/>
      <c r="BW197" s="59"/>
      <c r="BX197" s="59"/>
      <c r="BY197" s="59"/>
      <c r="BZ197" s="59"/>
      <c r="CA197" s="59"/>
      <c r="CB197" s="59"/>
      <c r="CC197" s="59"/>
      <c r="CD197" s="59"/>
      <c r="CE197" s="59"/>
      <c r="CF197" s="59"/>
      <c r="CG197" s="59"/>
      <c r="CH197" s="59"/>
      <c r="CI197" s="59"/>
      <c r="CJ197" s="59"/>
      <c r="CK197" s="59"/>
      <c r="CL197" s="59"/>
      <c r="CM197" s="59"/>
      <c r="CN197" s="59"/>
      <c r="CO197" s="59"/>
      <c r="CP197" s="59"/>
      <c r="CQ197" s="59"/>
      <c r="CR197" s="59"/>
      <c r="CS197" s="59"/>
      <c r="CT197" s="59"/>
      <c r="CU197" s="59"/>
      <c r="CV197" s="59"/>
      <c r="CW197" s="59"/>
      <c r="CX197" s="59"/>
      <c r="CY197" s="59"/>
      <c r="CZ197" s="59"/>
      <c r="DA197" s="59"/>
    </row>
    <row r="198" spans="1:105" s="15" customFormat="1" ht="15" customHeight="1" x14ac:dyDescent="0.2">
      <c r="A198" s="46"/>
      <c r="C198" s="23"/>
      <c r="E198" s="47"/>
      <c r="G198" s="47"/>
      <c r="I198" s="47"/>
      <c r="J198" s="47"/>
      <c r="K198" s="47"/>
      <c r="Q198" s="33"/>
    </row>
    <row r="199" spans="1:105" s="15" customFormat="1" ht="15" customHeight="1" x14ac:dyDescent="0.2">
      <c r="A199" s="83" t="s">
        <v>45</v>
      </c>
      <c r="C199" s="23"/>
      <c r="E199" s="47"/>
      <c r="G199" s="47"/>
      <c r="I199" s="47"/>
      <c r="J199" s="47"/>
      <c r="K199" s="47"/>
      <c r="Q199" s="33"/>
    </row>
    <row r="200" spans="1:105" s="59" customFormat="1" ht="15" x14ac:dyDescent="0.25">
      <c r="A200" s="15">
        <v>23168</v>
      </c>
      <c r="B200" s="15" t="s">
        <v>299</v>
      </c>
      <c r="C200" s="15" t="s">
        <v>300</v>
      </c>
      <c r="D200" s="15" t="s">
        <v>301</v>
      </c>
      <c r="E200" s="15">
        <v>78363</v>
      </c>
      <c r="F200" s="15" t="s">
        <v>302</v>
      </c>
      <c r="G200" s="15">
        <v>10</v>
      </c>
      <c r="H200" s="15" t="s">
        <v>60</v>
      </c>
      <c r="I200" s="15"/>
      <c r="J200" s="15"/>
      <c r="K200" s="15"/>
      <c r="L200" s="15" t="s">
        <v>158</v>
      </c>
      <c r="M200" s="47">
        <v>45</v>
      </c>
      <c r="N200" s="47">
        <v>4</v>
      </c>
      <c r="O200" s="47">
        <v>49</v>
      </c>
      <c r="P200" s="15" t="s">
        <v>58</v>
      </c>
      <c r="Q200" s="33">
        <v>995400</v>
      </c>
      <c r="R200" s="15" t="s">
        <v>700</v>
      </c>
      <c r="S200" s="15" t="s">
        <v>521</v>
      </c>
      <c r="T200" s="15">
        <v>48273020500</v>
      </c>
      <c r="U200" s="15">
        <v>48273020501</v>
      </c>
      <c r="V200" s="15">
        <v>136</v>
      </c>
      <c r="W200" s="15">
        <v>17</v>
      </c>
      <c r="X200" s="15">
        <v>4</v>
      </c>
      <c r="Y200" s="15">
        <v>8</v>
      </c>
      <c r="Z200" s="15">
        <v>4</v>
      </c>
      <c r="AA200" s="15">
        <v>0</v>
      </c>
      <c r="AB200" s="15">
        <f>SUM(V200:AA200)</f>
        <v>169</v>
      </c>
      <c r="AC200" s="15"/>
      <c r="AD200" s="15" t="s">
        <v>733</v>
      </c>
    </row>
    <row r="201" spans="1:105" s="59" customFormat="1" ht="15" x14ac:dyDescent="0.25">
      <c r="A201" s="15">
        <v>23147</v>
      </c>
      <c r="B201" s="15" t="s">
        <v>304</v>
      </c>
      <c r="C201" s="15" t="s">
        <v>305</v>
      </c>
      <c r="D201" s="15" t="s">
        <v>144</v>
      </c>
      <c r="E201" s="15">
        <v>78332</v>
      </c>
      <c r="F201" s="15" t="s">
        <v>145</v>
      </c>
      <c r="G201" s="15">
        <v>10</v>
      </c>
      <c r="H201" s="15" t="s">
        <v>60</v>
      </c>
      <c r="I201" s="15"/>
      <c r="J201" s="15"/>
      <c r="K201" s="15"/>
      <c r="L201" s="15" t="s">
        <v>160</v>
      </c>
      <c r="M201" s="47">
        <v>80</v>
      </c>
      <c r="N201" s="47">
        <v>0</v>
      </c>
      <c r="O201" s="47">
        <v>80</v>
      </c>
      <c r="P201" s="15" t="s">
        <v>61</v>
      </c>
      <c r="Q201" s="33">
        <v>1017100</v>
      </c>
      <c r="R201" s="15" t="s">
        <v>133</v>
      </c>
      <c r="S201" s="15" t="s">
        <v>202</v>
      </c>
      <c r="T201" s="15">
        <v>48249950300</v>
      </c>
      <c r="U201" s="15">
        <v>48249950301</v>
      </c>
      <c r="V201" s="15">
        <v>128</v>
      </c>
      <c r="W201" s="15">
        <v>17</v>
      </c>
      <c r="X201" s="15">
        <v>4</v>
      </c>
      <c r="Y201" s="15">
        <v>8</v>
      </c>
      <c r="Z201" s="15">
        <v>4</v>
      </c>
      <c r="AA201" s="15">
        <v>7</v>
      </c>
      <c r="AB201" s="15">
        <f>SUM(V201:AA201)</f>
        <v>168</v>
      </c>
      <c r="AC201" s="15"/>
    </row>
    <row r="202" spans="1:105" s="59" customFormat="1" ht="15" x14ac:dyDescent="0.25">
      <c r="A202" s="52">
        <v>23957</v>
      </c>
      <c r="B202" s="15" t="s">
        <v>385</v>
      </c>
      <c r="C202" s="15" t="s">
        <v>386</v>
      </c>
      <c r="D202" s="15" t="s">
        <v>144</v>
      </c>
      <c r="E202" s="15">
        <v>78332</v>
      </c>
      <c r="F202" s="15" t="s">
        <v>145</v>
      </c>
      <c r="G202" s="15">
        <v>10</v>
      </c>
      <c r="H202" s="15" t="s">
        <v>60</v>
      </c>
      <c r="I202" s="47"/>
      <c r="J202" s="47"/>
      <c r="K202" s="47"/>
      <c r="L202" s="15" t="s">
        <v>158</v>
      </c>
      <c r="M202" s="47">
        <v>67</v>
      </c>
      <c r="N202" s="47">
        <v>2</v>
      </c>
      <c r="O202" s="47">
        <v>69</v>
      </c>
      <c r="P202" s="15" t="s">
        <v>58</v>
      </c>
      <c r="Q202" s="33">
        <v>151230</v>
      </c>
      <c r="R202" s="15" t="s">
        <v>609</v>
      </c>
      <c r="S202" s="15"/>
      <c r="T202" s="15">
        <v>48249950400</v>
      </c>
      <c r="U202" s="15"/>
      <c r="V202" s="15"/>
      <c r="W202" s="15"/>
      <c r="X202" s="15"/>
      <c r="Y202" s="15"/>
      <c r="Z202" s="15"/>
      <c r="AA202" s="15"/>
      <c r="AB202" s="15"/>
      <c r="AC202" s="15"/>
      <c r="AD202" s="15" t="s">
        <v>585</v>
      </c>
    </row>
    <row r="203" spans="1:105" s="15" customFormat="1" ht="15" customHeight="1" x14ac:dyDescent="0.25">
      <c r="A203" s="66" t="s">
        <v>22</v>
      </c>
      <c r="B203" s="71"/>
      <c r="C203" s="25">
        <v>689473.905865154</v>
      </c>
      <c r="D203" s="72"/>
      <c r="E203" s="47"/>
      <c r="F203" s="72"/>
      <c r="G203" s="73"/>
      <c r="H203" s="74"/>
      <c r="I203" s="73"/>
      <c r="J203" s="73"/>
      <c r="K203" s="73"/>
      <c r="L203" s="72"/>
      <c r="M203" s="72"/>
      <c r="N203" s="72"/>
      <c r="O203" s="72"/>
      <c r="P203" s="75" t="s">
        <v>18</v>
      </c>
      <c r="Q203" s="76">
        <f>SUM(Q200:Q202)</f>
        <v>2163730</v>
      </c>
      <c r="R203" s="77"/>
      <c r="S203" s="72"/>
      <c r="T203" s="72"/>
      <c r="U203" s="72"/>
      <c r="V203" s="72"/>
      <c r="W203" s="72"/>
      <c r="X203" s="72"/>
      <c r="AD203" s="59"/>
      <c r="AE203" s="59"/>
      <c r="AF203" s="59"/>
      <c r="AG203" s="59"/>
      <c r="AH203" s="59"/>
      <c r="AI203" s="59"/>
      <c r="AJ203" s="59"/>
      <c r="AK203" s="59"/>
      <c r="AL203" s="59"/>
      <c r="AM203" s="59"/>
      <c r="AN203" s="59"/>
      <c r="AO203" s="59"/>
      <c r="AP203" s="59"/>
      <c r="AQ203" s="59"/>
      <c r="AR203" s="59"/>
      <c r="AS203" s="59"/>
      <c r="AT203" s="59"/>
      <c r="AU203" s="59"/>
      <c r="AV203" s="59"/>
      <c r="AW203" s="59"/>
      <c r="AX203" s="59"/>
      <c r="AY203" s="59"/>
      <c r="AZ203" s="59"/>
      <c r="BA203" s="59"/>
      <c r="BB203" s="59"/>
      <c r="BC203" s="59"/>
      <c r="BD203" s="59"/>
      <c r="BE203" s="59"/>
      <c r="BF203" s="59"/>
      <c r="BG203" s="59"/>
      <c r="BH203" s="59"/>
      <c r="BI203" s="59"/>
      <c r="BJ203" s="59"/>
      <c r="BK203" s="59"/>
      <c r="BL203" s="59"/>
      <c r="BM203" s="59"/>
      <c r="BN203" s="59"/>
      <c r="BO203" s="59"/>
      <c r="BP203" s="59"/>
      <c r="BQ203" s="59"/>
      <c r="BR203" s="59"/>
      <c r="BS203" s="59"/>
      <c r="BT203" s="59"/>
      <c r="BU203" s="59"/>
      <c r="BV203" s="59"/>
      <c r="BW203" s="59"/>
      <c r="BX203" s="59"/>
      <c r="BY203" s="59"/>
      <c r="BZ203" s="59"/>
      <c r="CA203" s="59"/>
      <c r="CB203" s="59"/>
      <c r="CC203" s="59"/>
      <c r="CD203" s="59"/>
      <c r="CE203" s="59"/>
      <c r="CF203" s="59"/>
      <c r="CG203" s="59"/>
      <c r="CH203" s="59"/>
      <c r="CI203" s="59"/>
      <c r="CJ203" s="59"/>
      <c r="CK203" s="59"/>
      <c r="CL203" s="59"/>
      <c r="CM203" s="59"/>
      <c r="CN203" s="59"/>
      <c r="CO203" s="59"/>
      <c r="CP203" s="59"/>
      <c r="CQ203" s="59"/>
      <c r="CR203" s="59"/>
      <c r="CS203" s="59"/>
      <c r="CT203" s="59"/>
      <c r="CU203" s="59"/>
      <c r="CV203" s="59"/>
      <c r="CW203" s="59"/>
      <c r="CX203" s="59"/>
      <c r="CY203" s="59"/>
      <c r="CZ203" s="59"/>
      <c r="DA203" s="59"/>
    </row>
    <row r="204" spans="1:105" s="15" customFormat="1" ht="15" customHeight="1" x14ac:dyDescent="0.2">
      <c r="A204" s="46"/>
      <c r="C204" s="23"/>
      <c r="E204" s="47"/>
      <c r="G204" s="47"/>
      <c r="I204" s="47"/>
      <c r="J204" s="47"/>
      <c r="K204" s="47"/>
      <c r="Q204" s="33"/>
    </row>
    <row r="205" spans="1:105" s="59" customFormat="1" ht="15" customHeight="1" x14ac:dyDescent="0.25">
      <c r="A205" s="83" t="s">
        <v>46</v>
      </c>
      <c r="B205" s="15"/>
      <c r="C205" s="23"/>
      <c r="D205" s="15"/>
      <c r="E205" s="47"/>
      <c r="F205" s="15"/>
      <c r="G205" s="47"/>
      <c r="H205" s="15"/>
      <c r="I205" s="47"/>
      <c r="J205" s="47"/>
      <c r="K205" s="47"/>
      <c r="L205" s="15"/>
      <c r="M205" s="15"/>
      <c r="N205" s="15"/>
      <c r="O205" s="15"/>
      <c r="P205" s="15"/>
      <c r="Q205" s="33"/>
      <c r="R205" s="15"/>
      <c r="S205" s="15"/>
      <c r="T205" s="15"/>
      <c r="U205" s="15"/>
      <c r="V205" s="15"/>
      <c r="W205" s="15"/>
      <c r="X205" s="15"/>
      <c r="Y205" s="15"/>
      <c r="Z205" s="15"/>
      <c r="AA205" s="15"/>
      <c r="AB205" s="15"/>
      <c r="AC205" s="15"/>
    </row>
    <row r="206" spans="1:105" s="59" customFormat="1" ht="15" x14ac:dyDescent="0.25">
      <c r="A206" s="15">
        <v>23166</v>
      </c>
      <c r="B206" s="15" t="s">
        <v>146</v>
      </c>
      <c r="C206" s="15" t="s">
        <v>701</v>
      </c>
      <c r="D206" s="15" t="s">
        <v>106</v>
      </c>
      <c r="E206" s="15">
        <v>77901</v>
      </c>
      <c r="F206" s="15" t="s">
        <v>106</v>
      </c>
      <c r="G206" s="15">
        <v>10</v>
      </c>
      <c r="H206" s="15" t="s">
        <v>57</v>
      </c>
      <c r="I206" s="15"/>
      <c r="J206" s="15"/>
      <c r="K206" s="15"/>
      <c r="L206" s="15" t="s">
        <v>158</v>
      </c>
      <c r="M206" s="47">
        <v>60</v>
      </c>
      <c r="N206" s="47">
        <v>8</v>
      </c>
      <c r="O206" s="47">
        <v>68</v>
      </c>
      <c r="P206" s="15" t="s">
        <v>58</v>
      </c>
      <c r="Q206" s="33">
        <v>1308910</v>
      </c>
      <c r="R206" s="15" t="s">
        <v>700</v>
      </c>
      <c r="S206" s="15" t="s">
        <v>521</v>
      </c>
      <c r="T206" s="15">
        <v>48469001605</v>
      </c>
      <c r="U206" s="15">
        <v>48469001605</v>
      </c>
      <c r="V206" s="15">
        <v>136</v>
      </c>
      <c r="W206" s="15">
        <v>17</v>
      </c>
      <c r="X206" s="15">
        <v>4</v>
      </c>
      <c r="Y206" s="15">
        <v>8</v>
      </c>
      <c r="Z206" s="15">
        <v>4</v>
      </c>
      <c r="AA206" s="15">
        <v>0</v>
      </c>
      <c r="AB206" s="15">
        <v>169</v>
      </c>
      <c r="AC206" s="15">
        <v>1</v>
      </c>
    </row>
    <row r="207" spans="1:105" s="59" customFormat="1" ht="15" x14ac:dyDescent="0.25">
      <c r="A207" s="15">
        <v>23038</v>
      </c>
      <c r="B207" s="15" t="s">
        <v>303</v>
      </c>
      <c r="C207" s="15" t="s">
        <v>702</v>
      </c>
      <c r="D207" s="15" t="s">
        <v>105</v>
      </c>
      <c r="E207" s="15">
        <v>78412</v>
      </c>
      <c r="F207" s="15" t="s">
        <v>104</v>
      </c>
      <c r="G207" s="15">
        <v>10</v>
      </c>
      <c r="H207" s="15" t="s">
        <v>57</v>
      </c>
      <c r="I207" s="15"/>
      <c r="J207" s="15"/>
      <c r="K207" s="15"/>
      <c r="L207" s="15" t="s">
        <v>158</v>
      </c>
      <c r="M207" s="47">
        <v>74</v>
      </c>
      <c r="N207" s="47">
        <v>0</v>
      </c>
      <c r="O207" s="47">
        <v>74</v>
      </c>
      <c r="P207" s="15" t="s">
        <v>61</v>
      </c>
      <c r="Q207" s="33">
        <v>1953815</v>
      </c>
      <c r="R207" s="15" t="s">
        <v>703</v>
      </c>
      <c r="S207" s="15" t="s">
        <v>704</v>
      </c>
      <c r="T207" s="15">
        <v>48355003203</v>
      </c>
      <c r="U207" s="15">
        <v>48355003206</v>
      </c>
      <c r="V207" s="15">
        <v>129</v>
      </c>
      <c r="W207" s="15">
        <v>17</v>
      </c>
      <c r="X207" s="15">
        <v>4</v>
      </c>
      <c r="Y207" s="15">
        <v>8</v>
      </c>
      <c r="Z207" s="15">
        <v>4</v>
      </c>
      <c r="AA207" s="15">
        <v>7</v>
      </c>
      <c r="AB207" s="15">
        <v>169</v>
      </c>
      <c r="AC207" s="15">
        <v>2</v>
      </c>
    </row>
    <row r="208" spans="1:105" s="59" customFormat="1" ht="15" x14ac:dyDescent="0.25">
      <c r="A208" s="15">
        <v>23945</v>
      </c>
      <c r="B208" s="15" t="s">
        <v>414</v>
      </c>
      <c r="C208" s="15" t="s">
        <v>415</v>
      </c>
      <c r="D208" s="15" t="s">
        <v>105</v>
      </c>
      <c r="E208" s="15">
        <v>78401</v>
      </c>
      <c r="F208" s="15" t="s">
        <v>104</v>
      </c>
      <c r="G208" s="15">
        <v>10</v>
      </c>
      <c r="H208" s="15" t="s">
        <v>57</v>
      </c>
      <c r="I208" s="47"/>
      <c r="J208" s="47"/>
      <c r="K208" s="47" t="s">
        <v>159</v>
      </c>
      <c r="L208" s="15" t="s">
        <v>158</v>
      </c>
      <c r="M208" s="47">
        <v>72</v>
      </c>
      <c r="N208" s="47">
        <v>0</v>
      </c>
      <c r="O208" s="47">
        <v>72</v>
      </c>
      <c r="P208" s="15" t="s">
        <v>61</v>
      </c>
      <c r="Q208" s="33">
        <v>225000</v>
      </c>
      <c r="R208" s="46" t="s">
        <v>600</v>
      </c>
      <c r="S208" s="15"/>
      <c r="T208" s="15">
        <v>48355006400</v>
      </c>
      <c r="U208" s="15"/>
      <c r="V208" s="15"/>
      <c r="W208" s="15"/>
      <c r="X208" s="15"/>
      <c r="Y208" s="15"/>
      <c r="Z208" s="15"/>
      <c r="AA208" s="15"/>
      <c r="AB208" s="15"/>
      <c r="AC208" s="15"/>
      <c r="AD208" s="15" t="s">
        <v>574</v>
      </c>
    </row>
    <row r="209" spans="1:105" s="15" customFormat="1" ht="15" customHeight="1" x14ac:dyDescent="0.25">
      <c r="A209" s="66" t="s">
        <v>22</v>
      </c>
      <c r="B209" s="71"/>
      <c r="C209" s="25">
        <v>1331804.506904216</v>
      </c>
      <c r="D209" s="72"/>
      <c r="E209" s="47"/>
      <c r="F209" s="72"/>
      <c r="G209" s="73"/>
      <c r="H209" s="74"/>
      <c r="I209" s="73"/>
      <c r="J209" s="73"/>
      <c r="K209" s="73"/>
      <c r="L209" s="72"/>
      <c r="M209" s="72"/>
      <c r="N209" s="72"/>
      <c r="O209" s="72"/>
      <c r="P209" s="75" t="s">
        <v>18</v>
      </c>
      <c r="Q209" s="76">
        <f>SUM(Q206:Q208)</f>
        <v>3487725</v>
      </c>
      <c r="R209" s="77"/>
      <c r="S209" s="72"/>
      <c r="T209" s="72"/>
      <c r="U209" s="72"/>
      <c r="V209" s="72"/>
      <c r="W209" s="72"/>
      <c r="X209" s="72"/>
      <c r="AD209" s="59"/>
      <c r="AE209" s="59"/>
      <c r="AF209" s="59"/>
      <c r="AG209" s="59"/>
      <c r="AH209" s="59"/>
      <c r="AI209" s="59"/>
      <c r="AJ209" s="59"/>
      <c r="AK209" s="59"/>
      <c r="AL209" s="59"/>
      <c r="AM209" s="59"/>
      <c r="AN209" s="59"/>
      <c r="AO209" s="59"/>
      <c r="AP209" s="59"/>
      <c r="AQ209" s="59"/>
      <c r="AR209" s="59"/>
      <c r="AS209" s="59"/>
      <c r="AT209" s="59"/>
      <c r="AU209" s="59"/>
      <c r="AV209" s="59"/>
      <c r="AW209" s="59"/>
      <c r="AX209" s="59"/>
      <c r="AY209" s="59"/>
      <c r="AZ209" s="59"/>
      <c r="BA209" s="59"/>
      <c r="BB209" s="59"/>
      <c r="BC209" s="59"/>
      <c r="BD209" s="59"/>
      <c r="BE209" s="59"/>
      <c r="BF209" s="59"/>
      <c r="BG209" s="59"/>
      <c r="BH209" s="59"/>
      <c r="BI209" s="59"/>
      <c r="BJ209" s="59"/>
      <c r="BK209" s="59"/>
      <c r="BL209" s="59"/>
      <c r="BM209" s="59"/>
      <c r="BN209" s="59"/>
      <c r="BO209" s="59"/>
      <c r="BP209" s="59"/>
      <c r="BQ209" s="59"/>
      <c r="BR209" s="59"/>
      <c r="BS209" s="59"/>
      <c r="BT209" s="59"/>
      <c r="BU209" s="59"/>
      <c r="BV209" s="59"/>
      <c r="BW209" s="59"/>
      <c r="BX209" s="59"/>
      <c r="BY209" s="59"/>
      <c r="BZ209" s="59"/>
      <c r="CA209" s="59"/>
      <c r="CB209" s="59"/>
      <c r="CC209" s="59"/>
      <c r="CD209" s="59"/>
      <c r="CE209" s="59"/>
      <c r="CF209" s="59"/>
      <c r="CG209" s="59"/>
      <c r="CH209" s="59"/>
      <c r="CI209" s="59"/>
      <c r="CJ209" s="59"/>
      <c r="CK209" s="59"/>
      <c r="CL209" s="59"/>
      <c r="CM209" s="59"/>
      <c r="CN209" s="59"/>
      <c r="CO209" s="59"/>
      <c r="CP209" s="59"/>
      <c r="CQ209" s="59"/>
      <c r="CR209" s="59"/>
      <c r="CS209" s="59"/>
      <c r="CT209" s="59"/>
      <c r="CU209" s="59"/>
      <c r="CV209" s="59"/>
      <c r="CW209" s="59"/>
      <c r="CX209" s="59"/>
      <c r="CY209" s="59"/>
      <c r="CZ209" s="59"/>
      <c r="DA209" s="59"/>
    </row>
    <row r="210" spans="1:105" s="15" customFormat="1" ht="15" customHeight="1" x14ac:dyDescent="0.2">
      <c r="A210" s="46"/>
      <c r="C210" s="23"/>
      <c r="E210" s="47"/>
      <c r="G210" s="47"/>
      <c r="I210" s="47"/>
      <c r="J210" s="47"/>
      <c r="K210" s="47"/>
      <c r="Q210" s="33"/>
    </row>
    <row r="211" spans="1:105" s="59" customFormat="1" ht="15" customHeight="1" x14ac:dyDescent="0.25">
      <c r="A211" s="83" t="s">
        <v>47</v>
      </c>
      <c r="B211" s="15"/>
      <c r="C211" s="23"/>
      <c r="D211" s="15"/>
      <c r="E211" s="47"/>
      <c r="F211" s="15"/>
      <c r="G211" s="47"/>
      <c r="H211" s="15"/>
      <c r="I211" s="47"/>
      <c r="J211" s="47"/>
      <c r="K211" s="47"/>
      <c r="L211" s="15"/>
      <c r="M211" s="15"/>
      <c r="N211" s="15"/>
      <c r="O211" s="15"/>
      <c r="P211" s="15"/>
      <c r="Q211" s="33"/>
      <c r="R211" s="15"/>
      <c r="S211" s="15"/>
      <c r="T211" s="15"/>
      <c r="U211" s="15"/>
      <c r="V211" s="15"/>
      <c r="W211" s="15"/>
      <c r="X211" s="15"/>
      <c r="Y211" s="15"/>
      <c r="Z211" s="15"/>
      <c r="AA211" s="15"/>
      <c r="AB211" s="15"/>
      <c r="AC211" s="15"/>
    </row>
    <row r="212" spans="1:105" s="59" customFormat="1" ht="15" x14ac:dyDescent="0.25">
      <c r="A212" s="15">
        <v>23203</v>
      </c>
      <c r="B212" s="15" t="s">
        <v>306</v>
      </c>
      <c r="C212" s="15" t="s">
        <v>705</v>
      </c>
      <c r="D212" s="15" t="s">
        <v>108</v>
      </c>
      <c r="E212" s="15">
        <v>78526</v>
      </c>
      <c r="F212" s="15" t="s">
        <v>68</v>
      </c>
      <c r="G212" s="15">
        <v>11</v>
      </c>
      <c r="H212" s="15" t="s">
        <v>60</v>
      </c>
      <c r="I212" s="47"/>
      <c r="J212" s="47"/>
      <c r="K212" s="47" t="s">
        <v>159</v>
      </c>
      <c r="L212" s="15" t="s">
        <v>158</v>
      </c>
      <c r="M212" s="47">
        <v>49</v>
      </c>
      <c r="N212" s="47">
        <v>0</v>
      </c>
      <c r="O212" s="47">
        <v>49</v>
      </c>
      <c r="P212" s="15" t="s">
        <v>61</v>
      </c>
      <c r="Q212" s="33">
        <v>1052167</v>
      </c>
      <c r="R212" s="15" t="s">
        <v>525</v>
      </c>
      <c r="S212" s="15" t="s">
        <v>706</v>
      </c>
      <c r="T212" s="15">
        <v>48061014400</v>
      </c>
      <c r="U212" s="15">
        <v>48061014403</v>
      </c>
      <c r="V212" s="15">
        <v>136</v>
      </c>
      <c r="W212" s="15">
        <v>17</v>
      </c>
      <c r="X212" s="15">
        <v>0</v>
      </c>
      <c r="Y212" s="15">
        <v>8</v>
      </c>
      <c r="Z212" s="15">
        <v>4</v>
      </c>
      <c r="AA212" s="15">
        <v>0</v>
      </c>
      <c r="AB212" s="15">
        <f>SUM(V212:AA212)</f>
        <v>165</v>
      </c>
      <c r="AC212" s="15"/>
    </row>
    <row r="213" spans="1:105" s="59" customFormat="1" ht="15" x14ac:dyDescent="0.25">
      <c r="A213" s="15">
        <v>23027</v>
      </c>
      <c r="B213" s="15" t="s">
        <v>631</v>
      </c>
      <c r="C213" s="15" t="s">
        <v>632</v>
      </c>
      <c r="D213" s="15" t="s">
        <v>633</v>
      </c>
      <c r="E213" s="15">
        <v>78538</v>
      </c>
      <c r="F213" s="15" t="s">
        <v>66</v>
      </c>
      <c r="G213" s="15">
        <v>11</v>
      </c>
      <c r="H213" s="15" t="s">
        <v>60</v>
      </c>
      <c r="I213" s="47"/>
      <c r="J213" s="47"/>
      <c r="K213" s="47"/>
      <c r="L213" s="15" t="s">
        <v>158</v>
      </c>
      <c r="M213" s="47">
        <v>45</v>
      </c>
      <c r="N213" s="47">
        <v>3</v>
      </c>
      <c r="O213" s="47">
        <v>48</v>
      </c>
      <c r="P213" s="15" t="s">
        <v>61</v>
      </c>
      <c r="Q213" s="33">
        <v>1578251</v>
      </c>
      <c r="R213" s="15" t="s">
        <v>634</v>
      </c>
      <c r="S213" s="15" t="s">
        <v>107</v>
      </c>
      <c r="T213" s="15">
        <v>48215024500</v>
      </c>
      <c r="U213" s="15">
        <v>48215024502</v>
      </c>
      <c r="V213" s="15">
        <v>77</v>
      </c>
      <c r="W213" s="60">
        <v>8.5</v>
      </c>
      <c r="X213" s="15">
        <v>4</v>
      </c>
      <c r="Y213" s="15">
        <v>8</v>
      </c>
      <c r="Z213" s="15">
        <v>4</v>
      </c>
      <c r="AA213" s="15">
        <v>0</v>
      </c>
      <c r="AB213" s="15">
        <f>SUM(V213:AA213)</f>
        <v>101.5</v>
      </c>
      <c r="AC213" s="15"/>
    </row>
    <row r="214" spans="1:105" s="59" customFormat="1" ht="15" x14ac:dyDescent="0.25">
      <c r="A214" s="52">
        <v>23912</v>
      </c>
      <c r="B214" s="15" t="s">
        <v>387</v>
      </c>
      <c r="C214" s="15" t="s">
        <v>388</v>
      </c>
      <c r="D214" s="15" t="s">
        <v>389</v>
      </c>
      <c r="E214" s="15">
        <v>78840</v>
      </c>
      <c r="F214" s="15" t="s">
        <v>390</v>
      </c>
      <c r="G214" s="15">
        <v>11</v>
      </c>
      <c r="H214" s="15" t="s">
        <v>60</v>
      </c>
      <c r="I214" s="47"/>
      <c r="J214" s="47"/>
      <c r="K214" s="47"/>
      <c r="L214" s="15" t="s">
        <v>158</v>
      </c>
      <c r="M214" s="47">
        <v>55</v>
      </c>
      <c r="N214" s="47">
        <v>6</v>
      </c>
      <c r="O214" s="47">
        <v>61</v>
      </c>
      <c r="P214" s="15" t="s">
        <v>61</v>
      </c>
      <c r="Q214" s="33">
        <v>150990</v>
      </c>
      <c r="R214" s="15" t="s">
        <v>531</v>
      </c>
      <c r="S214" s="15"/>
      <c r="T214" s="15">
        <v>48465950400</v>
      </c>
      <c r="U214" s="15"/>
      <c r="V214" s="15"/>
      <c r="W214" s="15"/>
      <c r="X214" s="15"/>
      <c r="Y214" s="15"/>
      <c r="Z214" s="15"/>
      <c r="AA214" s="15"/>
      <c r="AB214" s="15"/>
      <c r="AC214" s="15"/>
      <c r="AD214" s="15" t="s">
        <v>543</v>
      </c>
    </row>
    <row r="215" spans="1:105" s="59" customFormat="1" ht="15" x14ac:dyDescent="0.25">
      <c r="A215" s="52">
        <v>23948</v>
      </c>
      <c r="B215" s="15" t="s">
        <v>391</v>
      </c>
      <c r="C215" s="15" t="s">
        <v>392</v>
      </c>
      <c r="D215" s="15" t="s">
        <v>393</v>
      </c>
      <c r="E215" s="15">
        <v>78852</v>
      </c>
      <c r="F215" s="15" t="s">
        <v>394</v>
      </c>
      <c r="G215" s="15">
        <v>11</v>
      </c>
      <c r="H215" s="15" t="s">
        <v>60</v>
      </c>
      <c r="I215" s="47"/>
      <c r="J215" s="47"/>
      <c r="K215" s="47"/>
      <c r="L215" s="15" t="s">
        <v>158</v>
      </c>
      <c r="M215" s="47">
        <v>48</v>
      </c>
      <c r="N215" s="47">
        <v>0</v>
      </c>
      <c r="O215" s="47">
        <v>48</v>
      </c>
      <c r="P215" s="15" t="s">
        <v>61</v>
      </c>
      <c r="Q215" s="33">
        <v>145118</v>
      </c>
      <c r="R215" s="15" t="s">
        <v>603</v>
      </c>
      <c r="S215" s="15"/>
      <c r="T215" s="15">
        <v>48323950602</v>
      </c>
      <c r="U215" s="15"/>
      <c r="V215" s="15"/>
      <c r="W215" s="15"/>
      <c r="X215" s="15"/>
      <c r="Y215" s="15"/>
      <c r="Z215" s="15"/>
      <c r="AA215" s="15"/>
      <c r="AB215" s="15"/>
      <c r="AC215" s="15"/>
      <c r="AD215" s="15" t="s">
        <v>576</v>
      </c>
    </row>
    <row r="216" spans="1:105" s="15" customFormat="1" ht="15" customHeight="1" x14ac:dyDescent="0.25">
      <c r="A216" s="66" t="s">
        <v>22</v>
      </c>
      <c r="B216" s="71"/>
      <c r="C216" s="25">
        <v>1070384.3374101361</v>
      </c>
      <c r="D216" s="72"/>
      <c r="E216" s="47"/>
      <c r="F216" s="72"/>
      <c r="G216" s="73"/>
      <c r="H216" s="74"/>
      <c r="I216" s="73"/>
      <c r="J216" s="73"/>
      <c r="K216" s="73"/>
      <c r="L216" s="72"/>
      <c r="M216" s="72"/>
      <c r="N216" s="72"/>
      <c r="O216" s="72"/>
      <c r="P216" s="75" t="s">
        <v>18</v>
      </c>
      <c r="Q216" s="76">
        <f>SUM(Q212:Q215)</f>
        <v>2926526</v>
      </c>
      <c r="R216" s="77"/>
      <c r="S216" s="72"/>
      <c r="T216" s="72"/>
      <c r="U216" s="72"/>
      <c r="V216" s="72"/>
      <c r="W216" s="72"/>
      <c r="X216" s="72"/>
      <c r="AD216" s="59"/>
      <c r="AE216" s="59"/>
      <c r="AF216" s="59"/>
      <c r="AG216" s="59"/>
      <c r="AH216" s="59"/>
      <c r="AI216" s="59"/>
      <c r="AJ216" s="59"/>
      <c r="AK216" s="59"/>
      <c r="AL216" s="59"/>
      <c r="AM216" s="59"/>
      <c r="AN216" s="59"/>
      <c r="AO216" s="59"/>
      <c r="AP216" s="59"/>
      <c r="AQ216" s="59"/>
      <c r="AR216" s="59"/>
      <c r="AS216" s="59"/>
      <c r="AT216" s="59"/>
      <c r="AU216" s="59"/>
      <c r="AV216" s="59"/>
      <c r="AW216" s="59"/>
      <c r="AX216" s="59"/>
      <c r="AY216" s="59"/>
      <c r="AZ216" s="59"/>
      <c r="BA216" s="59"/>
      <c r="BB216" s="59"/>
      <c r="BC216" s="59"/>
      <c r="BD216" s="59"/>
      <c r="BE216" s="59"/>
      <c r="BF216" s="59"/>
      <c r="BG216" s="59"/>
      <c r="BH216" s="59"/>
      <c r="BI216" s="59"/>
      <c r="BJ216" s="59"/>
      <c r="BK216" s="59"/>
      <c r="BL216" s="59"/>
      <c r="BM216" s="59"/>
      <c r="BN216" s="59"/>
      <c r="BO216" s="59"/>
      <c r="BP216" s="59"/>
      <c r="BQ216" s="59"/>
      <c r="BR216" s="59"/>
      <c r="BS216" s="59"/>
      <c r="BT216" s="59"/>
      <c r="BU216" s="59"/>
      <c r="BV216" s="59"/>
      <c r="BW216" s="59"/>
      <c r="BX216" s="59"/>
      <c r="BY216" s="59"/>
      <c r="BZ216" s="59"/>
      <c r="CA216" s="59"/>
      <c r="CB216" s="59"/>
      <c r="CC216" s="59"/>
      <c r="CD216" s="59"/>
      <c r="CE216" s="59"/>
      <c r="CF216" s="59"/>
      <c r="CG216" s="59"/>
      <c r="CH216" s="59"/>
      <c r="CI216" s="59"/>
      <c r="CJ216" s="59"/>
      <c r="CK216" s="59"/>
      <c r="CL216" s="59"/>
      <c r="CM216" s="59"/>
      <c r="CN216" s="59"/>
      <c r="CO216" s="59"/>
      <c r="CP216" s="59"/>
      <c r="CQ216" s="59"/>
      <c r="CR216" s="59"/>
      <c r="CS216" s="59"/>
      <c r="CT216" s="59"/>
      <c r="CU216" s="59"/>
      <c r="CV216" s="59"/>
      <c r="CW216" s="59"/>
      <c r="CX216" s="59"/>
      <c r="CY216" s="59"/>
      <c r="CZ216" s="59"/>
      <c r="DA216" s="59"/>
    </row>
    <row r="217" spans="1:105" s="15" customFormat="1" ht="15" customHeight="1" x14ac:dyDescent="0.2">
      <c r="A217" s="46"/>
      <c r="C217" s="23"/>
      <c r="E217" s="47"/>
      <c r="G217" s="47"/>
      <c r="I217" s="47"/>
      <c r="J217" s="47"/>
      <c r="K217" s="47"/>
      <c r="Q217" s="33"/>
    </row>
    <row r="218" spans="1:105" s="59" customFormat="1" ht="15" customHeight="1" x14ac:dyDescent="0.25">
      <c r="A218" s="83" t="s">
        <v>48</v>
      </c>
      <c r="B218" s="15"/>
      <c r="C218" s="23"/>
      <c r="D218" s="15"/>
      <c r="E218" s="47"/>
      <c r="F218" s="15"/>
      <c r="G218" s="47"/>
      <c r="H218" s="15"/>
      <c r="I218" s="47"/>
      <c r="J218" s="47"/>
      <c r="K218" s="47"/>
      <c r="L218" s="15"/>
      <c r="M218" s="15"/>
      <c r="N218" s="15"/>
      <c r="O218" s="15"/>
      <c r="P218" s="15"/>
      <c r="Q218" s="33"/>
      <c r="R218" s="15"/>
      <c r="S218" s="15"/>
      <c r="T218" s="15"/>
      <c r="U218" s="15"/>
      <c r="V218" s="15"/>
      <c r="W218" s="15"/>
      <c r="X218" s="15"/>
      <c r="Y218" s="15"/>
      <c r="Z218" s="15"/>
      <c r="AA218" s="15"/>
      <c r="AB218" s="15"/>
      <c r="AC218" s="15"/>
    </row>
    <row r="219" spans="1:105" s="59" customFormat="1" ht="15" x14ac:dyDescent="0.25">
      <c r="A219" s="15">
        <v>23015</v>
      </c>
      <c r="B219" s="15" t="s">
        <v>307</v>
      </c>
      <c r="C219" s="15" t="s">
        <v>707</v>
      </c>
      <c r="D219" s="15" t="s">
        <v>108</v>
      </c>
      <c r="E219" s="15">
        <v>78520</v>
      </c>
      <c r="F219" s="15" t="s">
        <v>68</v>
      </c>
      <c r="G219" s="15">
        <v>11</v>
      </c>
      <c r="H219" s="15" t="s">
        <v>57</v>
      </c>
      <c r="I219" s="15"/>
      <c r="J219" s="15"/>
      <c r="K219" s="15"/>
      <c r="L219" s="15" t="s">
        <v>158</v>
      </c>
      <c r="M219" s="47">
        <v>84</v>
      </c>
      <c r="N219" s="47">
        <v>0</v>
      </c>
      <c r="O219" s="47">
        <v>84</v>
      </c>
      <c r="P219" s="15" t="s">
        <v>58</v>
      </c>
      <c r="Q219" s="33">
        <v>2000000</v>
      </c>
      <c r="R219" s="15" t="s">
        <v>610</v>
      </c>
      <c r="S219" s="15" t="s">
        <v>107</v>
      </c>
      <c r="T219" s="15">
        <v>48061012504</v>
      </c>
      <c r="U219" s="15">
        <v>48061012516</v>
      </c>
      <c r="V219" s="15">
        <v>137</v>
      </c>
      <c r="W219" s="15">
        <v>17</v>
      </c>
      <c r="X219" s="15">
        <v>4</v>
      </c>
      <c r="Y219" s="15">
        <v>8</v>
      </c>
      <c r="Z219" s="15">
        <v>4</v>
      </c>
      <c r="AA219" s="15">
        <v>0</v>
      </c>
      <c r="AB219" s="15">
        <f>SUM(V219:AA219)</f>
        <v>170</v>
      </c>
      <c r="AC219" s="15">
        <v>1</v>
      </c>
    </row>
    <row r="220" spans="1:105" s="59" customFormat="1" ht="15" x14ac:dyDescent="0.25">
      <c r="A220" s="15">
        <v>23016</v>
      </c>
      <c r="B220" s="15" t="s">
        <v>308</v>
      </c>
      <c r="C220" s="15" t="s">
        <v>309</v>
      </c>
      <c r="D220" s="15" t="s">
        <v>108</v>
      </c>
      <c r="E220" s="15">
        <v>78520</v>
      </c>
      <c r="F220" s="15" t="s">
        <v>68</v>
      </c>
      <c r="G220" s="15">
        <v>11</v>
      </c>
      <c r="H220" s="15" t="s">
        <v>57</v>
      </c>
      <c r="I220" s="15"/>
      <c r="J220" s="15"/>
      <c r="K220" s="15"/>
      <c r="L220" s="15" t="s">
        <v>158</v>
      </c>
      <c r="M220" s="47">
        <v>84</v>
      </c>
      <c r="N220" s="47">
        <v>0</v>
      </c>
      <c r="O220" s="47">
        <v>84</v>
      </c>
      <c r="P220" s="15" t="s">
        <v>58</v>
      </c>
      <c r="Q220" s="33">
        <v>2000000</v>
      </c>
      <c r="R220" s="15" t="s">
        <v>708</v>
      </c>
      <c r="S220" s="15" t="s">
        <v>107</v>
      </c>
      <c r="T220" s="15">
        <v>48061012504</v>
      </c>
      <c r="U220" s="15">
        <v>48061012517</v>
      </c>
      <c r="V220" s="15">
        <v>137</v>
      </c>
      <c r="W220" s="15">
        <v>17</v>
      </c>
      <c r="X220" s="15">
        <v>4</v>
      </c>
      <c r="Y220" s="15">
        <v>8</v>
      </c>
      <c r="Z220" s="15">
        <v>4</v>
      </c>
      <c r="AA220" s="15">
        <v>0</v>
      </c>
      <c r="AB220" s="15">
        <f>SUM(V220:AA220)</f>
        <v>170</v>
      </c>
      <c r="AC220" s="15">
        <v>2</v>
      </c>
    </row>
    <row r="221" spans="1:105" s="59" customFormat="1" ht="15" x14ac:dyDescent="0.25">
      <c r="A221" s="15">
        <v>23019</v>
      </c>
      <c r="B221" s="15" t="s">
        <v>310</v>
      </c>
      <c r="C221" s="15" t="s">
        <v>709</v>
      </c>
      <c r="D221" s="15" t="s">
        <v>108</v>
      </c>
      <c r="E221" s="15">
        <v>78520</v>
      </c>
      <c r="F221" s="15" t="s">
        <v>68</v>
      </c>
      <c r="G221" s="15">
        <v>11</v>
      </c>
      <c r="H221" s="15" t="s">
        <v>57</v>
      </c>
      <c r="I221" s="15"/>
      <c r="J221" s="15"/>
      <c r="K221" s="15"/>
      <c r="L221" s="15" t="s">
        <v>158</v>
      </c>
      <c r="M221" s="47">
        <v>84</v>
      </c>
      <c r="N221" s="47">
        <v>0</v>
      </c>
      <c r="O221" s="47">
        <v>84</v>
      </c>
      <c r="P221" s="15" t="s">
        <v>58</v>
      </c>
      <c r="Q221" s="33">
        <v>2000000</v>
      </c>
      <c r="R221" s="15" t="s">
        <v>708</v>
      </c>
      <c r="S221" s="15" t="s">
        <v>107</v>
      </c>
      <c r="T221" s="15">
        <v>48061012504</v>
      </c>
      <c r="U221" s="15">
        <v>48061012517</v>
      </c>
      <c r="V221" s="15">
        <v>137</v>
      </c>
      <c r="W221" s="15">
        <v>17</v>
      </c>
      <c r="X221" s="15">
        <v>4</v>
      </c>
      <c r="Y221" s="15">
        <v>8</v>
      </c>
      <c r="Z221" s="15">
        <v>4</v>
      </c>
      <c r="AA221" s="15">
        <v>0</v>
      </c>
      <c r="AB221" s="15">
        <f>SUM(V221:AA221)</f>
        <v>170</v>
      </c>
      <c r="AC221" s="15">
        <v>3</v>
      </c>
    </row>
    <row r="222" spans="1:105" s="59" customFormat="1" ht="15" x14ac:dyDescent="0.25">
      <c r="A222" s="15">
        <v>23035</v>
      </c>
      <c r="B222" s="15" t="s">
        <v>312</v>
      </c>
      <c r="C222" s="15" t="s">
        <v>313</v>
      </c>
      <c r="D222" s="15" t="s">
        <v>108</v>
      </c>
      <c r="E222" s="15">
        <v>78520</v>
      </c>
      <c r="F222" s="15" t="s">
        <v>68</v>
      </c>
      <c r="G222" s="15">
        <v>11</v>
      </c>
      <c r="H222" s="15" t="s">
        <v>57</v>
      </c>
      <c r="I222" s="15"/>
      <c r="J222" s="15"/>
      <c r="K222" s="15"/>
      <c r="L222" s="15" t="s">
        <v>158</v>
      </c>
      <c r="M222" s="47">
        <v>76</v>
      </c>
      <c r="N222" s="47">
        <v>2</v>
      </c>
      <c r="O222" s="47">
        <v>78</v>
      </c>
      <c r="P222" s="15" t="s">
        <v>61</v>
      </c>
      <c r="Q222" s="33">
        <v>1801000</v>
      </c>
      <c r="R222" s="15" t="s">
        <v>710</v>
      </c>
      <c r="S222" s="15" t="s">
        <v>531</v>
      </c>
      <c r="T222" s="15">
        <v>48061012504</v>
      </c>
      <c r="U222" s="15">
        <v>48061012515</v>
      </c>
      <c r="V222" s="15">
        <v>137</v>
      </c>
      <c r="W222" s="15">
        <v>17</v>
      </c>
      <c r="X222" s="15">
        <v>4</v>
      </c>
      <c r="Y222" s="15">
        <v>8</v>
      </c>
      <c r="Z222" s="15">
        <v>4</v>
      </c>
      <c r="AA222" s="15">
        <v>0</v>
      </c>
      <c r="AB222" s="15">
        <f>SUM(V222:AA222)</f>
        <v>170</v>
      </c>
      <c r="AC222" s="15">
        <v>4</v>
      </c>
    </row>
    <row r="223" spans="1:105" s="59" customFormat="1" ht="15" x14ac:dyDescent="0.25">
      <c r="A223" s="15">
        <v>23036</v>
      </c>
      <c r="B223" s="15" t="s">
        <v>311</v>
      </c>
      <c r="C223" s="15" t="s">
        <v>711</v>
      </c>
      <c r="D223" s="15" t="s">
        <v>108</v>
      </c>
      <c r="E223" s="15">
        <v>78520</v>
      </c>
      <c r="F223" s="15" t="s">
        <v>68</v>
      </c>
      <c r="G223" s="15">
        <v>11</v>
      </c>
      <c r="H223" s="15" t="s">
        <v>57</v>
      </c>
      <c r="I223" s="15"/>
      <c r="J223" s="15"/>
      <c r="K223" s="15"/>
      <c r="L223" s="15" t="s">
        <v>158</v>
      </c>
      <c r="M223" s="47">
        <v>61</v>
      </c>
      <c r="N223" s="47">
        <v>0</v>
      </c>
      <c r="O223" s="47">
        <v>61</v>
      </c>
      <c r="P223" s="15" t="s">
        <v>61</v>
      </c>
      <c r="Q223" s="33">
        <v>1465794</v>
      </c>
      <c r="R223" s="15" t="s">
        <v>710</v>
      </c>
      <c r="S223" s="15" t="s">
        <v>531</v>
      </c>
      <c r="T223" s="15">
        <v>48061012504</v>
      </c>
      <c r="U223" s="15">
        <v>48061012517</v>
      </c>
      <c r="V223" s="15">
        <v>137</v>
      </c>
      <c r="W223" s="15">
        <v>17</v>
      </c>
      <c r="X223" s="15">
        <v>4</v>
      </c>
      <c r="Y223" s="15">
        <v>8</v>
      </c>
      <c r="Z223" s="15">
        <v>4</v>
      </c>
      <c r="AA223" s="15">
        <v>0</v>
      </c>
      <c r="AB223" s="15">
        <f>SUM(V223:AA223)</f>
        <v>170</v>
      </c>
      <c r="AC223" s="15">
        <v>5</v>
      </c>
    </row>
    <row r="224" spans="1:105" s="59" customFormat="1" ht="15" x14ac:dyDescent="0.25">
      <c r="A224" s="52">
        <v>23909</v>
      </c>
      <c r="B224" s="15" t="s">
        <v>403</v>
      </c>
      <c r="C224" s="15" t="s">
        <v>404</v>
      </c>
      <c r="D224" s="15" t="s">
        <v>405</v>
      </c>
      <c r="E224" s="15">
        <v>78503</v>
      </c>
      <c r="F224" s="15" t="s">
        <v>66</v>
      </c>
      <c r="G224" s="15">
        <v>11</v>
      </c>
      <c r="H224" s="15" t="s">
        <v>57</v>
      </c>
      <c r="I224" s="47"/>
      <c r="J224" s="47"/>
      <c r="K224" s="47"/>
      <c r="L224" s="15" t="s">
        <v>158</v>
      </c>
      <c r="M224" s="47">
        <v>96</v>
      </c>
      <c r="N224" s="47">
        <v>6</v>
      </c>
      <c r="O224" s="47">
        <v>102</v>
      </c>
      <c r="P224" s="15" t="s">
        <v>61</v>
      </c>
      <c r="Q224" s="33">
        <v>225000</v>
      </c>
      <c r="R224" s="15" t="s">
        <v>532</v>
      </c>
      <c r="S224" s="15"/>
      <c r="T224" s="15">
        <v>48215021202</v>
      </c>
      <c r="U224" s="15"/>
      <c r="V224" s="15"/>
      <c r="W224" s="15"/>
      <c r="X224" s="15"/>
      <c r="Y224" s="15"/>
      <c r="Z224" s="15"/>
      <c r="AA224" s="15"/>
      <c r="AB224" s="15"/>
      <c r="AC224" s="15"/>
      <c r="AD224" s="15" t="s">
        <v>540</v>
      </c>
    </row>
    <row r="225" spans="1:105" s="59" customFormat="1" ht="15" x14ac:dyDescent="0.25">
      <c r="A225" s="52">
        <v>23910</v>
      </c>
      <c r="B225" s="15" t="s">
        <v>406</v>
      </c>
      <c r="C225" s="15" t="s">
        <v>407</v>
      </c>
      <c r="D225" s="15" t="s">
        <v>108</v>
      </c>
      <c r="E225" s="15">
        <v>78521</v>
      </c>
      <c r="F225" s="15" t="s">
        <v>68</v>
      </c>
      <c r="G225" s="15">
        <v>11</v>
      </c>
      <c r="H225" s="15" t="s">
        <v>57</v>
      </c>
      <c r="I225" s="47"/>
      <c r="J225" s="47"/>
      <c r="K225" s="47"/>
      <c r="L225" s="15" t="s">
        <v>158</v>
      </c>
      <c r="M225" s="47">
        <v>81</v>
      </c>
      <c r="N225" s="47">
        <v>7</v>
      </c>
      <c r="O225" s="47">
        <v>88</v>
      </c>
      <c r="P225" s="15" t="s">
        <v>61</v>
      </c>
      <c r="Q225" s="33">
        <v>53000</v>
      </c>
      <c r="R225" s="15" t="s">
        <v>507</v>
      </c>
      <c r="S225" s="15"/>
      <c r="T225" s="15">
        <v>48061013104</v>
      </c>
      <c r="U225" s="15"/>
      <c r="V225" s="15"/>
      <c r="W225" s="15"/>
      <c r="X225" s="15"/>
      <c r="Y225" s="15"/>
      <c r="Z225" s="15"/>
      <c r="AA225" s="15"/>
      <c r="AB225" s="15"/>
      <c r="AC225" s="15"/>
      <c r="AD225" s="15" t="s">
        <v>541</v>
      </c>
    </row>
    <row r="226" spans="1:105" s="59" customFormat="1" ht="15" x14ac:dyDescent="0.25">
      <c r="A226" s="52">
        <v>23954</v>
      </c>
      <c r="B226" s="15" t="s">
        <v>408</v>
      </c>
      <c r="C226" s="15" t="s">
        <v>409</v>
      </c>
      <c r="D226" s="15" t="s">
        <v>405</v>
      </c>
      <c r="E226" s="15">
        <v>78504</v>
      </c>
      <c r="F226" s="15" t="s">
        <v>66</v>
      </c>
      <c r="G226" s="15">
        <v>11</v>
      </c>
      <c r="H226" s="15" t="s">
        <v>57</v>
      </c>
      <c r="I226" s="47"/>
      <c r="J226" s="47"/>
      <c r="K226" s="47"/>
      <c r="L226" s="15" t="s">
        <v>158</v>
      </c>
      <c r="M226" s="47">
        <v>80</v>
      </c>
      <c r="N226" s="47">
        <v>4</v>
      </c>
      <c r="O226" s="47">
        <v>84</v>
      </c>
      <c r="P226" s="15" t="s">
        <v>58</v>
      </c>
      <c r="Q226" s="33">
        <v>225000</v>
      </c>
      <c r="R226" s="15" t="s">
        <v>610</v>
      </c>
      <c r="S226" s="15"/>
      <c r="T226" s="15">
        <v>48215020901</v>
      </c>
      <c r="U226" s="15"/>
      <c r="V226" s="15"/>
      <c r="W226" s="15"/>
      <c r="X226" s="15"/>
      <c r="Y226" s="15"/>
      <c r="Z226" s="15"/>
      <c r="AA226" s="15"/>
      <c r="AB226" s="15"/>
      <c r="AC226" s="15"/>
      <c r="AD226" s="15" t="s">
        <v>582</v>
      </c>
    </row>
    <row r="227" spans="1:105" s="15" customFormat="1" ht="15" customHeight="1" x14ac:dyDescent="0.25">
      <c r="A227" s="66" t="s">
        <v>22</v>
      </c>
      <c r="B227" s="71"/>
      <c r="C227" s="25">
        <v>6160501.2706231046</v>
      </c>
      <c r="D227" s="72"/>
      <c r="E227" s="47"/>
      <c r="F227" s="72"/>
      <c r="G227" s="73"/>
      <c r="H227" s="74"/>
      <c r="I227" s="73"/>
      <c r="J227" s="73"/>
      <c r="K227" s="73"/>
      <c r="L227" s="72"/>
      <c r="M227" s="72"/>
      <c r="N227" s="72"/>
      <c r="O227" s="72"/>
      <c r="P227" s="75" t="s">
        <v>18</v>
      </c>
      <c r="Q227" s="76">
        <f>SUM(Q219:Q226)</f>
        <v>9769794</v>
      </c>
      <c r="R227" s="77"/>
      <c r="S227" s="72"/>
      <c r="T227" s="72"/>
      <c r="U227" s="72"/>
      <c r="V227" s="72"/>
      <c r="W227" s="72"/>
      <c r="X227" s="72"/>
      <c r="AD227" s="59"/>
      <c r="AE227" s="59"/>
      <c r="AF227" s="59"/>
      <c r="AG227" s="59"/>
      <c r="AH227" s="59"/>
      <c r="AI227" s="59"/>
      <c r="AJ227" s="59"/>
      <c r="AK227" s="59"/>
      <c r="AL227" s="59"/>
      <c r="AM227" s="59"/>
      <c r="AN227" s="59"/>
      <c r="AO227" s="59"/>
      <c r="AP227" s="59"/>
      <c r="AQ227" s="59"/>
      <c r="AR227" s="59"/>
      <c r="AS227" s="59"/>
      <c r="AT227" s="59"/>
      <c r="AU227" s="59"/>
      <c r="AV227" s="59"/>
      <c r="AW227" s="59"/>
      <c r="AX227" s="59"/>
      <c r="AY227" s="59"/>
      <c r="AZ227" s="59"/>
      <c r="BA227" s="59"/>
      <c r="BB227" s="59"/>
      <c r="BC227" s="59"/>
      <c r="BD227" s="59"/>
      <c r="BE227" s="59"/>
      <c r="BF227" s="59"/>
      <c r="BG227" s="59"/>
      <c r="BH227" s="59"/>
      <c r="BI227" s="59"/>
      <c r="BJ227" s="59"/>
      <c r="BK227" s="59"/>
      <c r="BL227" s="59"/>
      <c r="BM227" s="59"/>
      <c r="BN227" s="59"/>
      <c r="BO227" s="59"/>
      <c r="BP227" s="59"/>
      <c r="BQ227" s="59"/>
      <c r="BR227" s="59"/>
      <c r="BS227" s="59"/>
      <c r="BT227" s="59"/>
      <c r="BU227" s="59"/>
      <c r="BV227" s="59"/>
      <c r="BW227" s="59"/>
      <c r="BX227" s="59"/>
      <c r="BY227" s="59"/>
      <c r="BZ227" s="59"/>
      <c r="CA227" s="59"/>
      <c r="CB227" s="59"/>
      <c r="CC227" s="59"/>
      <c r="CD227" s="59"/>
      <c r="CE227" s="59"/>
      <c r="CF227" s="59"/>
      <c r="CG227" s="59"/>
      <c r="CH227" s="59"/>
      <c r="CI227" s="59"/>
      <c r="CJ227" s="59"/>
      <c r="CK227" s="59"/>
      <c r="CL227" s="59"/>
      <c r="CM227" s="59"/>
      <c r="CN227" s="59"/>
      <c r="CO227" s="59"/>
      <c r="CP227" s="59"/>
      <c r="CQ227" s="59"/>
      <c r="CR227" s="59"/>
      <c r="CS227" s="59"/>
      <c r="CT227" s="59"/>
      <c r="CU227" s="59"/>
      <c r="CV227" s="59"/>
      <c r="CW227" s="59"/>
      <c r="CX227" s="59"/>
      <c r="CY227" s="59"/>
      <c r="CZ227" s="59"/>
      <c r="DA227" s="59"/>
    </row>
    <row r="228" spans="1:105" s="15" customFormat="1" x14ac:dyDescent="0.2">
      <c r="A228" s="46"/>
      <c r="C228" s="23"/>
      <c r="E228" s="47"/>
      <c r="G228" s="47"/>
      <c r="I228" s="47"/>
      <c r="J228" s="47"/>
      <c r="K228" s="47"/>
      <c r="Q228" s="33"/>
    </row>
    <row r="229" spans="1:105" s="59" customFormat="1" ht="15" customHeight="1" x14ac:dyDescent="0.25">
      <c r="A229" s="83" t="s">
        <v>49</v>
      </c>
      <c r="B229" s="15"/>
      <c r="C229" s="23"/>
      <c r="D229" s="15"/>
      <c r="E229" s="47"/>
      <c r="F229" s="15"/>
      <c r="G229" s="47"/>
      <c r="H229" s="15"/>
      <c r="I229" s="47"/>
      <c r="J229" s="47"/>
      <c r="K229" s="47"/>
      <c r="L229" s="15"/>
      <c r="M229" s="15"/>
      <c r="N229" s="15"/>
      <c r="O229" s="15"/>
      <c r="P229" s="15"/>
      <c r="Q229" s="33"/>
      <c r="R229" s="15"/>
      <c r="S229" s="15"/>
      <c r="T229" s="15"/>
      <c r="U229" s="15"/>
      <c r="V229" s="15"/>
      <c r="W229" s="15"/>
      <c r="X229" s="15"/>
      <c r="Y229" s="15"/>
      <c r="Z229" s="15"/>
      <c r="AA229" s="15"/>
      <c r="AB229" s="15"/>
      <c r="AC229" s="15"/>
    </row>
    <row r="230" spans="1:105" s="59" customFormat="1" ht="15" x14ac:dyDescent="0.25">
      <c r="A230" s="15">
        <v>23171</v>
      </c>
      <c r="B230" s="15" t="s">
        <v>155</v>
      </c>
      <c r="C230" s="15" t="s">
        <v>156</v>
      </c>
      <c r="D230" s="15" t="s">
        <v>153</v>
      </c>
      <c r="E230" s="15">
        <v>79720</v>
      </c>
      <c r="F230" s="15" t="s">
        <v>154</v>
      </c>
      <c r="G230" s="15">
        <v>12</v>
      </c>
      <c r="H230" s="15" t="s">
        <v>60</v>
      </c>
      <c r="I230" s="15"/>
      <c r="J230" s="15"/>
      <c r="K230" s="15"/>
      <c r="L230" s="15" t="s">
        <v>158</v>
      </c>
      <c r="M230" s="47">
        <v>40</v>
      </c>
      <c r="N230" s="47">
        <v>8</v>
      </c>
      <c r="O230" s="47">
        <v>48</v>
      </c>
      <c r="P230" s="15" t="s">
        <v>61</v>
      </c>
      <c r="Q230" s="33">
        <v>900000</v>
      </c>
      <c r="R230" s="15" t="s">
        <v>712</v>
      </c>
      <c r="S230" s="15" t="s">
        <v>713</v>
      </c>
      <c r="T230" s="15">
        <v>48227950802</v>
      </c>
      <c r="U230" s="15">
        <v>48227950802</v>
      </c>
      <c r="V230" s="15">
        <v>132</v>
      </c>
      <c r="W230" s="15">
        <v>17</v>
      </c>
      <c r="X230" s="15">
        <v>4</v>
      </c>
      <c r="Y230" s="15">
        <v>8</v>
      </c>
      <c r="Z230" s="15">
        <v>4</v>
      </c>
      <c r="AA230" s="15">
        <v>0</v>
      </c>
      <c r="AB230" s="15">
        <f>SUM(V230:AA230)</f>
        <v>165</v>
      </c>
      <c r="AC230" s="15"/>
    </row>
    <row r="231" spans="1:105" s="15" customFormat="1" ht="15" customHeight="1" x14ac:dyDescent="0.25">
      <c r="A231" s="66" t="s">
        <v>22</v>
      </c>
      <c r="B231" s="71"/>
      <c r="C231" s="25">
        <v>600000</v>
      </c>
      <c r="D231" s="72"/>
      <c r="E231" s="47"/>
      <c r="F231" s="72"/>
      <c r="G231" s="73"/>
      <c r="H231" s="74"/>
      <c r="L231" s="72"/>
      <c r="M231" s="72"/>
      <c r="N231" s="72"/>
      <c r="O231" s="72"/>
      <c r="P231" s="75" t="s">
        <v>18</v>
      </c>
      <c r="Q231" s="76">
        <f>SUM(Q230:Q230)</f>
        <v>900000</v>
      </c>
      <c r="R231" s="77"/>
      <c r="S231" s="72"/>
      <c r="T231" s="72"/>
      <c r="U231" s="72"/>
      <c r="V231" s="72"/>
      <c r="W231" s="72"/>
      <c r="X231" s="72"/>
      <c r="AD231" s="59"/>
      <c r="AE231" s="59"/>
      <c r="AF231" s="59"/>
      <c r="AG231" s="59"/>
      <c r="AH231" s="59"/>
      <c r="AI231" s="59"/>
      <c r="AJ231" s="59"/>
      <c r="AK231" s="59"/>
      <c r="AL231" s="59"/>
      <c r="AM231" s="59"/>
      <c r="AN231" s="59"/>
      <c r="AO231" s="59"/>
      <c r="AP231" s="59"/>
      <c r="AQ231" s="59"/>
      <c r="AR231" s="59"/>
      <c r="AS231" s="59"/>
      <c r="AT231" s="59"/>
      <c r="AU231" s="59"/>
      <c r="AV231" s="59"/>
      <c r="AW231" s="59"/>
      <c r="AX231" s="59"/>
      <c r="AY231" s="59"/>
      <c r="AZ231" s="59"/>
      <c r="BA231" s="59"/>
      <c r="BB231" s="59"/>
      <c r="BC231" s="59"/>
      <c r="BD231" s="59"/>
      <c r="BE231" s="59"/>
      <c r="BF231" s="59"/>
      <c r="BG231" s="59"/>
      <c r="BH231" s="59"/>
      <c r="BI231" s="59"/>
      <c r="BJ231" s="59"/>
      <c r="BK231" s="59"/>
      <c r="BL231" s="59"/>
      <c r="BM231" s="59"/>
      <c r="BN231" s="59"/>
      <c r="BO231" s="59"/>
      <c r="BP231" s="59"/>
      <c r="BQ231" s="59"/>
      <c r="BR231" s="59"/>
      <c r="BS231" s="59"/>
      <c r="BT231" s="59"/>
      <c r="BU231" s="59"/>
      <c r="BV231" s="59"/>
      <c r="BW231" s="59"/>
      <c r="BX231" s="59"/>
      <c r="BY231" s="59"/>
      <c r="BZ231" s="59"/>
      <c r="CA231" s="59"/>
      <c r="CB231" s="59"/>
      <c r="CC231" s="59"/>
      <c r="CD231" s="59"/>
      <c r="CE231" s="59"/>
      <c r="CF231" s="59"/>
      <c r="CG231" s="59"/>
      <c r="CH231" s="59"/>
      <c r="CI231" s="59"/>
      <c r="CJ231" s="59"/>
      <c r="CK231" s="59"/>
      <c r="CL231" s="59"/>
      <c r="CM231" s="59"/>
      <c r="CN231" s="59"/>
      <c r="CO231" s="59"/>
      <c r="CP231" s="59"/>
      <c r="CQ231" s="59"/>
      <c r="CR231" s="59"/>
      <c r="CS231" s="59"/>
      <c r="CT231" s="59"/>
      <c r="CU231" s="59"/>
      <c r="CV231" s="59"/>
      <c r="CW231" s="59"/>
      <c r="CX231" s="59"/>
      <c r="CY231" s="59"/>
      <c r="CZ231" s="59"/>
      <c r="DA231" s="59"/>
    </row>
    <row r="232" spans="1:105" s="15" customFormat="1" ht="15" customHeight="1" x14ac:dyDescent="0.2">
      <c r="A232" s="46"/>
      <c r="C232" s="23"/>
      <c r="E232" s="47"/>
      <c r="G232" s="47"/>
      <c r="Q232" s="33"/>
    </row>
    <row r="233" spans="1:105" s="15" customFormat="1" ht="15" customHeight="1" x14ac:dyDescent="0.2">
      <c r="A233" s="83" t="s">
        <v>50</v>
      </c>
      <c r="C233" s="23"/>
      <c r="E233" s="47"/>
      <c r="G233" s="47"/>
      <c r="Q233" s="33"/>
    </row>
    <row r="234" spans="1:105" s="59" customFormat="1" ht="15" x14ac:dyDescent="0.25">
      <c r="A234" s="15">
        <v>23210</v>
      </c>
      <c r="B234" s="15" t="s">
        <v>314</v>
      </c>
      <c r="C234" s="15" t="s">
        <v>315</v>
      </c>
      <c r="D234" s="15" t="s">
        <v>110</v>
      </c>
      <c r="E234" s="15">
        <v>76903</v>
      </c>
      <c r="F234" s="15" t="s">
        <v>111</v>
      </c>
      <c r="G234" s="15">
        <v>12</v>
      </c>
      <c r="H234" s="15" t="s">
        <v>57</v>
      </c>
      <c r="I234" s="15"/>
      <c r="J234" s="15"/>
      <c r="K234" s="15"/>
      <c r="L234" s="15" t="s">
        <v>158</v>
      </c>
      <c r="M234" s="47">
        <v>25</v>
      </c>
      <c r="N234" s="47">
        <v>0</v>
      </c>
      <c r="O234" s="47">
        <v>25</v>
      </c>
      <c r="P234" s="15" t="s">
        <v>58</v>
      </c>
      <c r="Q234" s="33">
        <v>1052894</v>
      </c>
      <c r="R234" s="15" t="s">
        <v>494</v>
      </c>
      <c r="S234" s="15" t="s">
        <v>75</v>
      </c>
      <c r="T234" s="15">
        <v>48451001800</v>
      </c>
      <c r="U234" s="15">
        <v>48451001800</v>
      </c>
      <c r="V234" s="15">
        <v>105</v>
      </c>
      <c r="W234" s="15">
        <v>17</v>
      </c>
      <c r="X234" s="15">
        <v>4</v>
      </c>
      <c r="Y234" s="15">
        <v>8</v>
      </c>
      <c r="Z234" s="15">
        <v>4</v>
      </c>
      <c r="AA234" s="15">
        <v>7</v>
      </c>
      <c r="AB234" s="15">
        <f>SUM(V234:AA234)</f>
        <v>145</v>
      </c>
      <c r="AC234" s="15"/>
    </row>
    <row r="235" spans="1:105" s="59" customFormat="1" ht="15" x14ac:dyDescent="0.25">
      <c r="A235" s="52">
        <v>23925</v>
      </c>
      <c r="B235" s="15" t="s">
        <v>410</v>
      </c>
      <c r="C235" s="15" t="s">
        <v>411</v>
      </c>
      <c r="D235" s="15" t="s">
        <v>110</v>
      </c>
      <c r="E235" s="15">
        <v>76901</v>
      </c>
      <c r="F235" s="15" t="s">
        <v>111</v>
      </c>
      <c r="G235" s="15">
        <v>12</v>
      </c>
      <c r="H235" s="15" t="s">
        <v>57</v>
      </c>
      <c r="I235" s="47"/>
      <c r="J235" s="47"/>
      <c r="K235" s="47"/>
      <c r="L235" s="15" t="s">
        <v>158</v>
      </c>
      <c r="M235" s="47">
        <v>27</v>
      </c>
      <c r="N235" s="47">
        <v>9</v>
      </c>
      <c r="O235" s="47">
        <v>36</v>
      </c>
      <c r="P235" s="15" t="s">
        <v>61</v>
      </c>
      <c r="Q235" s="33">
        <v>91800</v>
      </c>
      <c r="R235" s="15" t="s">
        <v>369</v>
      </c>
      <c r="S235" s="15"/>
      <c r="T235" s="15">
        <v>48451001101</v>
      </c>
      <c r="U235" s="15"/>
      <c r="V235" s="15"/>
      <c r="W235" s="15"/>
      <c r="X235" s="15"/>
      <c r="Y235" s="15"/>
      <c r="Z235" s="15"/>
      <c r="AA235" s="15"/>
      <c r="AB235" s="15"/>
      <c r="AC235" s="15"/>
      <c r="AD235" s="15" t="s">
        <v>556</v>
      </c>
    </row>
    <row r="236" spans="1:105" s="59" customFormat="1" ht="15" x14ac:dyDescent="0.25">
      <c r="A236" s="52">
        <v>23960</v>
      </c>
      <c r="B236" s="15" t="s">
        <v>412</v>
      </c>
      <c r="C236" s="15" t="s">
        <v>413</v>
      </c>
      <c r="D236" s="15" t="s">
        <v>110</v>
      </c>
      <c r="E236" s="15">
        <v>76904</v>
      </c>
      <c r="F236" s="15" t="s">
        <v>111</v>
      </c>
      <c r="G236" s="15">
        <v>12</v>
      </c>
      <c r="H236" s="15" t="s">
        <v>57</v>
      </c>
      <c r="I236" s="47"/>
      <c r="J236" s="47"/>
      <c r="K236" s="47"/>
      <c r="L236" s="15" t="s">
        <v>158</v>
      </c>
      <c r="M236" s="47">
        <v>58</v>
      </c>
      <c r="N236" s="47">
        <v>14</v>
      </c>
      <c r="O236" s="47">
        <v>72</v>
      </c>
      <c r="P236" s="15" t="s">
        <v>61</v>
      </c>
      <c r="Q236" s="33">
        <v>199225</v>
      </c>
      <c r="R236" s="15" t="s">
        <v>608</v>
      </c>
      <c r="S236" s="15"/>
      <c r="T236" s="15">
        <v>48451001707</v>
      </c>
      <c r="U236" s="15"/>
      <c r="V236" s="15"/>
      <c r="W236" s="15"/>
      <c r="X236" s="15"/>
      <c r="Y236" s="15"/>
      <c r="Z236" s="15"/>
      <c r="AA236" s="15"/>
      <c r="AB236" s="15"/>
      <c r="AC236" s="15"/>
      <c r="AD236" s="15" t="s">
        <v>588</v>
      </c>
    </row>
    <row r="237" spans="1:105" s="15" customFormat="1" ht="15" customHeight="1" x14ac:dyDescent="0.25">
      <c r="A237" s="66" t="s">
        <v>22</v>
      </c>
      <c r="B237" s="71"/>
      <c r="C237" s="25">
        <v>958028.5712532209</v>
      </c>
      <c r="D237" s="72"/>
      <c r="E237" s="47"/>
      <c r="F237" s="72"/>
      <c r="G237" s="73"/>
      <c r="H237" s="74"/>
      <c r="I237" s="73"/>
      <c r="J237" s="73"/>
      <c r="K237" s="73"/>
      <c r="L237" s="72"/>
      <c r="M237" s="72"/>
      <c r="N237" s="72"/>
      <c r="O237" s="72"/>
      <c r="P237" s="75" t="s">
        <v>18</v>
      </c>
      <c r="Q237" s="76">
        <f>SUM(Q234:Q236)</f>
        <v>1343919</v>
      </c>
      <c r="R237" s="77"/>
      <c r="S237" s="72"/>
      <c r="T237" s="72"/>
      <c r="U237" s="72"/>
      <c r="V237" s="72"/>
      <c r="W237" s="72"/>
      <c r="X237" s="72"/>
      <c r="AD237" s="59"/>
      <c r="AE237" s="59"/>
      <c r="AF237" s="59"/>
      <c r="AG237" s="59"/>
      <c r="AH237" s="59"/>
      <c r="AI237" s="59"/>
      <c r="AJ237" s="59"/>
      <c r="AK237" s="59"/>
      <c r="AL237" s="59"/>
      <c r="AM237" s="59"/>
      <c r="AN237" s="59"/>
      <c r="AO237" s="59"/>
      <c r="AP237" s="59"/>
      <c r="AQ237" s="59"/>
      <c r="AR237" s="59"/>
      <c r="AS237" s="59"/>
      <c r="AT237" s="59"/>
      <c r="AU237" s="59"/>
      <c r="AV237" s="59"/>
      <c r="AW237" s="59"/>
      <c r="AX237" s="59"/>
      <c r="AY237" s="59"/>
      <c r="AZ237" s="59"/>
      <c r="BA237" s="59"/>
      <c r="BB237" s="59"/>
      <c r="BC237" s="59"/>
      <c r="BD237" s="59"/>
      <c r="BE237" s="59"/>
      <c r="BF237" s="59"/>
      <c r="BG237" s="59"/>
      <c r="BH237" s="59"/>
      <c r="BI237" s="59"/>
      <c r="BJ237" s="59"/>
      <c r="BK237" s="59"/>
      <c r="BL237" s="59"/>
      <c r="BM237" s="59"/>
      <c r="BN237" s="59"/>
      <c r="BO237" s="59"/>
      <c r="BP237" s="59"/>
      <c r="BQ237" s="59"/>
      <c r="BR237" s="59"/>
      <c r="BS237" s="59"/>
      <c r="BT237" s="59"/>
      <c r="BU237" s="59"/>
      <c r="BV237" s="59"/>
      <c r="BW237" s="59"/>
      <c r="BX237" s="59"/>
      <c r="BY237" s="59"/>
      <c r="BZ237" s="59"/>
      <c r="CA237" s="59"/>
      <c r="CB237" s="59"/>
      <c r="CC237" s="59"/>
      <c r="CD237" s="59"/>
      <c r="CE237" s="59"/>
      <c r="CF237" s="59"/>
      <c r="CG237" s="59"/>
      <c r="CH237" s="59"/>
      <c r="CI237" s="59"/>
      <c r="CJ237" s="59"/>
      <c r="CK237" s="59"/>
      <c r="CL237" s="59"/>
      <c r="CM237" s="59"/>
      <c r="CN237" s="59"/>
      <c r="CO237" s="59"/>
      <c r="CP237" s="59"/>
      <c r="CQ237" s="59"/>
      <c r="CR237" s="59"/>
      <c r="CS237" s="59"/>
      <c r="CT237" s="59"/>
      <c r="CU237" s="59"/>
      <c r="CV237" s="59"/>
      <c r="CW237" s="59"/>
      <c r="CX237" s="59"/>
      <c r="CY237" s="59"/>
      <c r="CZ237" s="59"/>
      <c r="DA237" s="59"/>
    </row>
    <row r="238" spans="1:105" s="15" customFormat="1" ht="15" customHeight="1" x14ac:dyDescent="0.2">
      <c r="A238" s="46"/>
      <c r="C238" s="23"/>
      <c r="E238" s="47"/>
      <c r="G238" s="47"/>
      <c r="I238" s="47"/>
      <c r="J238" s="47"/>
      <c r="K238" s="47"/>
      <c r="Q238" s="33"/>
    </row>
    <row r="239" spans="1:105" s="15" customFormat="1" ht="15" customHeight="1" x14ac:dyDescent="0.2">
      <c r="A239" s="83" t="s">
        <v>51</v>
      </c>
      <c r="C239" s="23"/>
      <c r="E239" s="47"/>
      <c r="G239" s="47"/>
      <c r="I239" s="47"/>
      <c r="J239" s="47"/>
      <c r="K239" s="47"/>
      <c r="Q239" s="33"/>
    </row>
    <row r="240" spans="1:105" s="59" customFormat="1" ht="15" x14ac:dyDescent="0.25">
      <c r="A240" s="15">
        <v>23119</v>
      </c>
      <c r="B240" s="15" t="s">
        <v>316</v>
      </c>
      <c r="C240" s="15" t="s">
        <v>317</v>
      </c>
      <c r="D240" s="15" t="s">
        <v>189</v>
      </c>
      <c r="E240" s="15">
        <v>79830</v>
      </c>
      <c r="F240" s="15" t="s">
        <v>194</v>
      </c>
      <c r="G240" s="15">
        <v>13</v>
      </c>
      <c r="H240" s="15" t="s">
        <v>60</v>
      </c>
      <c r="I240" s="15"/>
      <c r="J240" s="15"/>
      <c r="K240" s="15"/>
      <c r="L240" s="15" t="s">
        <v>158</v>
      </c>
      <c r="M240" s="47">
        <v>40</v>
      </c>
      <c r="N240" s="47">
        <v>4</v>
      </c>
      <c r="O240" s="47">
        <v>44</v>
      </c>
      <c r="P240" s="15" t="s">
        <v>61</v>
      </c>
      <c r="Q240" s="33">
        <v>900000</v>
      </c>
      <c r="R240" s="15" t="s">
        <v>402</v>
      </c>
      <c r="S240" s="15" t="s">
        <v>528</v>
      </c>
      <c r="T240" s="15">
        <v>48043950400</v>
      </c>
      <c r="U240" s="15">
        <v>48043950400</v>
      </c>
      <c r="V240" s="15">
        <v>122</v>
      </c>
      <c r="W240" s="15">
        <v>8.5</v>
      </c>
      <c r="X240" s="15">
        <v>4</v>
      </c>
      <c r="Y240" s="15">
        <v>8</v>
      </c>
      <c r="Z240" s="15">
        <v>2</v>
      </c>
      <c r="AA240" s="15">
        <v>0</v>
      </c>
      <c r="AB240" s="15">
        <f>SUM(V240:AA240)</f>
        <v>144.5</v>
      </c>
      <c r="AC240" s="15"/>
    </row>
    <row r="241" spans="1:105" s="59" customFormat="1" ht="15" x14ac:dyDescent="0.25">
      <c r="A241" s="15">
        <v>23117</v>
      </c>
      <c r="B241" s="15" t="s">
        <v>318</v>
      </c>
      <c r="C241" s="15" t="s">
        <v>319</v>
      </c>
      <c r="D241" s="15" t="s">
        <v>320</v>
      </c>
      <c r="E241" s="15">
        <v>79938</v>
      </c>
      <c r="F241" s="15" t="s">
        <v>74</v>
      </c>
      <c r="G241" s="15">
        <v>13</v>
      </c>
      <c r="H241" s="15" t="s">
        <v>60</v>
      </c>
      <c r="I241" s="15"/>
      <c r="J241" s="15"/>
      <c r="K241" s="15"/>
      <c r="L241" s="15" t="s">
        <v>158</v>
      </c>
      <c r="M241" s="47">
        <v>40</v>
      </c>
      <c r="N241" s="47">
        <v>0</v>
      </c>
      <c r="O241" s="47">
        <v>40</v>
      </c>
      <c r="P241" s="15" t="s">
        <v>61</v>
      </c>
      <c r="Q241" s="33">
        <v>900000</v>
      </c>
      <c r="R241" s="15" t="s">
        <v>402</v>
      </c>
      <c r="S241" s="15" t="s">
        <v>528</v>
      </c>
      <c r="T241" s="15">
        <v>48141010341</v>
      </c>
      <c r="U241" s="15">
        <v>48141010365</v>
      </c>
      <c r="V241" s="15">
        <v>109</v>
      </c>
      <c r="W241" s="15">
        <v>0</v>
      </c>
      <c r="X241" s="15">
        <v>4</v>
      </c>
      <c r="Y241" s="15">
        <v>8</v>
      </c>
      <c r="Z241" s="15">
        <v>4</v>
      </c>
      <c r="AA241" s="15">
        <v>0</v>
      </c>
      <c r="AB241" s="15">
        <f>SUM(V241:AA241)</f>
        <v>125</v>
      </c>
      <c r="AC241" s="15"/>
    </row>
    <row r="242" spans="1:105" s="59" customFormat="1" ht="15" x14ac:dyDescent="0.25">
      <c r="A242" s="52">
        <v>23955</v>
      </c>
      <c r="B242" s="15" t="s">
        <v>395</v>
      </c>
      <c r="C242" s="15" t="s">
        <v>396</v>
      </c>
      <c r="D242" s="15" t="s">
        <v>397</v>
      </c>
      <c r="E242" s="15">
        <v>79821</v>
      </c>
      <c r="F242" s="15" t="s">
        <v>74</v>
      </c>
      <c r="G242" s="15">
        <v>13</v>
      </c>
      <c r="H242" s="15" t="s">
        <v>60</v>
      </c>
      <c r="I242" s="47"/>
      <c r="J242" s="47"/>
      <c r="K242" s="47"/>
      <c r="L242" s="15" t="s">
        <v>158</v>
      </c>
      <c r="M242" s="47">
        <v>48</v>
      </c>
      <c r="N242" s="47">
        <v>0</v>
      </c>
      <c r="O242" s="47">
        <v>48</v>
      </c>
      <c r="P242" s="15" t="s">
        <v>61</v>
      </c>
      <c r="Q242" s="33">
        <v>135000</v>
      </c>
      <c r="R242" s="15" t="s">
        <v>605</v>
      </c>
      <c r="S242" s="15"/>
      <c r="T242" s="15">
        <v>48141010221</v>
      </c>
      <c r="U242" s="15"/>
      <c r="V242" s="15"/>
      <c r="W242" s="15"/>
      <c r="X242" s="15"/>
      <c r="Y242" s="15"/>
      <c r="Z242" s="15"/>
      <c r="AA242" s="15"/>
      <c r="AB242" s="15"/>
      <c r="AC242" s="15"/>
      <c r="AD242" s="15" t="s">
        <v>583</v>
      </c>
    </row>
    <row r="243" spans="1:105" s="15" customFormat="1" ht="15" customHeight="1" x14ac:dyDescent="0.25">
      <c r="A243" s="66" t="s">
        <v>22</v>
      </c>
      <c r="B243" s="71"/>
      <c r="C243" s="25">
        <v>600000</v>
      </c>
      <c r="D243" s="72"/>
      <c r="E243" s="47"/>
      <c r="F243" s="72"/>
      <c r="G243" s="73"/>
      <c r="H243" s="74"/>
      <c r="I243" s="73"/>
      <c r="J243" s="73"/>
      <c r="K243" s="73"/>
      <c r="L243" s="72"/>
      <c r="M243" s="72"/>
      <c r="N243" s="72"/>
      <c r="O243" s="72"/>
      <c r="P243" s="75" t="s">
        <v>18</v>
      </c>
      <c r="Q243" s="76">
        <f>SUM(Q240:Q242)</f>
        <v>1935000</v>
      </c>
      <c r="R243" s="77"/>
      <c r="S243" s="72"/>
      <c r="T243" s="72"/>
      <c r="U243" s="72"/>
      <c r="V243" s="72"/>
      <c r="W243" s="72"/>
      <c r="X243" s="72"/>
      <c r="AD243" s="59"/>
      <c r="AE243" s="59"/>
      <c r="AF243" s="59"/>
      <c r="AG243" s="59"/>
      <c r="AH243" s="59"/>
      <c r="AI243" s="59"/>
      <c r="AJ243" s="59"/>
      <c r="AK243" s="59"/>
      <c r="AL243" s="59"/>
      <c r="AM243" s="59"/>
      <c r="AN243" s="59"/>
      <c r="AO243" s="59"/>
      <c r="AP243" s="59"/>
      <c r="AQ243" s="59"/>
      <c r="AR243" s="59"/>
      <c r="AS243" s="59"/>
      <c r="AT243" s="59"/>
      <c r="AU243" s="59"/>
      <c r="AV243" s="59"/>
      <c r="AW243" s="59"/>
      <c r="AX243" s="59"/>
      <c r="AY243" s="59"/>
      <c r="AZ243" s="59"/>
      <c r="BA243" s="59"/>
      <c r="BB243" s="59"/>
      <c r="BC243" s="59"/>
      <c r="BD243" s="59"/>
      <c r="BE243" s="59"/>
      <c r="BF243" s="59"/>
      <c r="BG243" s="59"/>
      <c r="BH243" s="59"/>
      <c r="BI243" s="59"/>
      <c r="BJ243" s="59"/>
      <c r="BK243" s="59"/>
      <c r="BL243" s="59"/>
      <c r="BM243" s="59"/>
      <c r="BN243" s="59"/>
      <c r="BO243" s="59"/>
      <c r="BP243" s="59"/>
      <c r="BQ243" s="59"/>
      <c r="BR243" s="59"/>
      <c r="BS243" s="59"/>
      <c r="BT243" s="59"/>
      <c r="BU243" s="59"/>
      <c r="BV243" s="59"/>
      <c r="BW243" s="59"/>
      <c r="BX243" s="59"/>
      <c r="BY243" s="59"/>
      <c r="BZ243" s="59"/>
      <c r="CA243" s="59"/>
      <c r="CB243" s="59"/>
      <c r="CC243" s="59"/>
      <c r="CD243" s="59"/>
      <c r="CE243" s="59"/>
      <c r="CF243" s="59"/>
      <c r="CG243" s="59"/>
      <c r="CH243" s="59"/>
      <c r="CI243" s="59"/>
      <c r="CJ243" s="59"/>
      <c r="CK243" s="59"/>
      <c r="CL243" s="59"/>
      <c r="CM243" s="59"/>
      <c r="CN243" s="59"/>
      <c r="CO243" s="59"/>
      <c r="CP243" s="59"/>
      <c r="CQ243" s="59"/>
      <c r="CR243" s="59"/>
      <c r="CS243" s="59"/>
      <c r="CT243" s="59"/>
      <c r="CU243" s="59"/>
      <c r="CV243" s="59"/>
      <c r="CW243" s="59"/>
      <c r="CX243" s="59"/>
      <c r="CY243" s="59"/>
      <c r="CZ243" s="59"/>
      <c r="DA243" s="59"/>
    </row>
    <row r="244" spans="1:105" s="15" customFormat="1" ht="15" customHeight="1" x14ac:dyDescent="0.2">
      <c r="A244" s="46"/>
      <c r="C244" s="23"/>
      <c r="E244" s="47"/>
      <c r="G244" s="47"/>
      <c r="I244" s="47"/>
      <c r="J244" s="47"/>
      <c r="K244" s="47"/>
      <c r="Q244" s="33"/>
    </row>
    <row r="245" spans="1:105" s="59" customFormat="1" ht="15" customHeight="1" x14ac:dyDescent="0.25">
      <c r="A245" s="83" t="s">
        <v>52</v>
      </c>
      <c r="B245" s="15"/>
      <c r="C245" s="23"/>
      <c r="D245" s="15"/>
      <c r="E245" s="47"/>
      <c r="F245" s="15"/>
      <c r="G245" s="47"/>
      <c r="H245" s="15"/>
      <c r="I245" s="47"/>
      <c r="J245" s="47"/>
      <c r="K245" s="47"/>
      <c r="L245" s="15"/>
      <c r="M245" s="15"/>
      <c r="N245" s="15"/>
      <c r="O245" s="15"/>
      <c r="P245" s="15"/>
      <c r="Q245" s="33"/>
      <c r="R245" s="15"/>
      <c r="S245" s="15"/>
      <c r="T245" s="15"/>
      <c r="U245" s="15"/>
      <c r="V245" s="15"/>
      <c r="W245" s="15"/>
      <c r="X245" s="15"/>
      <c r="Y245" s="15"/>
      <c r="Z245" s="15"/>
      <c r="AA245" s="15"/>
      <c r="AB245" s="15"/>
      <c r="AC245" s="15"/>
    </row>
    <row r="246" spans="1:105" s="59" customFormat="1" ht="15" x14ac:dyDescent="0.25">
      <c r="A246" s="15">
        <v>23169</v>
      </c>
      <c r="B246" s="15" t="s">
        <v>322</v>
      </c>
      <c r="C246" s="15" t="s">
        <v>714</v>
      </c>
      <c r="D246" s="15" t="s">
        <v>74</v>
      </c>
      <c r="E246" s="15">
        <v>79924</v>
      </c>
      <c r="F246" s="15" t="s">
        <v>74</v>
      </c>
      <c r="G246" s="15">
        <v>13</v>
      </c>
      <c r="H246" s="15" t="s">
        <v>57</v>
      </c>
      <c r="I246" s="47"/>
      <c r="J246" s="47"/>
      <c r="K246" s="47" t="s">
        <v>159</v>
      </c>
      <c r="L246" s="15" t="s">
        <v>158</v>
      </c>
      <c r="M246" s="47">
        <v>40</v>
      </c>
      <c r="N246" s="47">
        <v>0</v>
      </c>
      <c r="O246" s="47">
        <v>40</v>
      </c>
      <c r="P246" s="15" t="s">
        <v>61</v>
      </c>
      <c r="Q246" s="33">
        <v>1101885</v>
      </c>
      <c r="R246" s="15" t="s">
        <v>526</v>
      </c>
      <c r="S246" s="15" t="s">
        <v>75</v>
      </c>
      <c r="T246" s="15">
        <v>48141000101</v>
      </c>
      <c r="U246" s="15">
        <v>48141000114</v>
      </c>
      <c r="V246" s="15">
        <v>115</v>
      </c>
      <c r="W246" s="15">
        <v>17</v>
      </c>
      <c r="X246" s="15">
        <v>4</v>
      </c>
      <c r="Y246" s="15">
        <v>8</v>
      </c>
      <c r="Z246" s="15">
        <v>4</v>
      </c>
      <c r="AA246" s="15">
        <v>0</v>
      </c>
      <c r="AB246" s="15">
        <f>SUM(V246:AA246)</f>
        <v>148</v>
      </c>
      <c r="AC246" s="15"/>
    </row>
    <row r="247" spans="1:105" s="59" customFormat="1" ht="15" x14ac:dyDescent="0.25">
      <c r="A247" s="15">
        <v>23135</v>
      </c>
      <c r="B247" s="15" t="s">
        <v>157</v>
      </c>
      <c r="C247" s="15" t="s">
        <v>321</v>
      </c>
      <c r="D247" s="15" t="s">
        <v>73</v>
      </c>
      <c r="E247" s="15">
        <v>79927</v>
      </c>
      <c r="F247" s="15" t="s">
        <v>74</v>
      </c>
      <c r="G247" s="15">
        <v>13</v>
      </c>
      <c r="H247" s="15" t="s">
        <v>57</v>
      </c>
      <c r="I247" s="15"/>
      <c r="J247" s="15"/>
      <c r="K247" s="15"/>
      <c r="L247" s="15" t="s">
        <v>158</v>
      </c>
      <c r="M247" s="47">
        <v>56</v>
      </c>
      <c r="N247" s="47">
        <v>40</v>
      </c>
      <c r="O247" s="47">
        <v>96</v>
      </c>
      <c r="P247" s="15" t="s">
        <v>61</v>
      </c>
      <c r="Q247" s="33">
        <v>1101885</v>
      </c>
      <c r="R247" s="15" t="s">
        <v>715</v>
      </c>
      <c r="S247" s="15" t="s">
        <v>527</v>
      </c>
      <c r="T247" s="15">
        <v>48141004002</v>
      </c>
      <c r="U247" s="15">
        <v>48141004006</v>
      </c>
      <c r="V247" s="15">
        <v>101</v>
      </c>
      <c r="W247" s="15">
        <v>17</v>
      </c>
      <c r="X247" s="15">
        <v>4</v>
      </c>
      <c r="Y247" s="15">
        <v>8</v>
      </c>
      <c r="Z247" s="15">
        <v>4</v>
      </c>
      <c r="AA247" s="15">
        <v>0</v>
      </c>
      <c r="AB247" s="15">
        <f>SUM(V247:AA247)</f>
        <v>134</v>
      </c>
      <c r="AC247" s="15"/>
    </row>
    <row r="248" spans="1:105" s="59" customFormat="1" ht="15" x14ac:dyDescent="0.25">
      <c r="A248" s="52">
        <v>23932</v>
      </c>
      <c r="B248" s="15" t="s">
        <v>398</v>
      </c>
      <c r="C248" s="15" t="s">
        <v>399</v>
      </c>
      <c r="D248" s="15" t="s">
        <v>74</v>
      </c>
      <c r="E248" s="15">
        <v>79904</v>
      </c>
      <c r="F248" s="15" t="s">
        <v>74</v>
      </c>
      <c r="G248" s="15">
        <v>13</v>
      </c>
      <c r="H248" s="15" t="s">
        <v>57</v>
      </c>
      <c r="I248" s="47"/>
      <c r="J248" s="47"/>
      <c r="K248" s="47" t="s">
        <v>159</v>
      </c>
      <c r="L248" s="15" t="s">
        <v>160</v>
      </c>
      <c r="M248" s="47">
        <v>146</v>
      </c>
      <c r="N248" s="47">
        <v>0</v>
      </c>
      <c r="O248" s="47">
        <v>146</v>
      </c>
      <c r="P248" s="15" t="s">
        <v>61</v>
      </c>
      <c r="Q248" s="33">
        <v>184555</v>
      </c>
      <c r="R248" s="15" t="s">
        <v>595</v>
      </c>
      <c r="S248" s="15"/>
      <c r="T248" s="15">
        <v>48141000404</v>
      </c>
      <c r="U248" s="15"/>
      <c r="V248" s="15"/>
      <c r="W248" s="15"/>
      <c r="X248" s="15"/>
      <c r="Y248" s="15"/>
      <c r="Z248" s="15"/>
      <c r="AA248" s="15"/>
      <c r="AB248" s="15"/>
      <c r="AC248" s="15"/>
      <c r="AD248" s="15" t="s">
        <v>563</v>
      </c>
    </row>
    <row r="249" spans="1:105" s="59" customFormat="1" ht="15" x14ac:dyDescent="0.25">
      <c r="A249" s="52">
        <v>23939</v>
      </c>
      <c r="B249" s="15" t="s">
        <v>400</v>
      </c>
      <c r="C249" s="15" t="s">
        <v>401</v>
      </c>
      <c r="D249" s="15" t="s">
        <v>74</v>
      </c>
      <c r="E249" s="15">
        <v>79938</v>
      </c>
      <c r="F249" s="15" t="s">
        <v>74</v>
      </c>
      <c r="G249" s="15">
        <v>13</v>
      </c>
      <c r="H249" s="15" t="s">
        <v>57</v>
      </c>
      <c r="I249" s="47"/>
      <c r="J249" s="47"/>
      <c r="K249" s="47"/>
      <c r="L249" s="15" t="s">
        <v>158</v>
      </c>
      <c r="M249" s="47">
        <v>80</v>
      </c>
      <c r="N249" s="47">
        <v>0</v>
      </c>
      <c r="O249" s="47">
        <v>80</v>
      </c>
      <c r="P249" s="15" t="s">
        <v>61</v>
      </c>
      <c r="Q249" s="33">
        <v>95097</v>
      </c>
      <c r="R249" s="15" t="s">
        <v>402</v>
      </c>
      <c r="S249" s="15"/>
      <c r="T249" s="15">
        <v>48141010339</v>
      </c>
      <c r="U249" s="15"/>
      <c r="V249" s="15"/>
      <c r="W249" s="15"/>
      <c r="X249" s="15"/>
      <c r="Y249" s="15"/>
      <c r="Z249" s="15"/>
      <c r="AA249" s="15"/>
      <c r="AB249" s="15"/>
      <c r="AC249" s="15"/>
      <c r="AD249" s="15" t="s">
        <v>611</v>
      </c>
    </row>
    <row r="250" spans="1:105" s="15" customFormat="1" ht="15" x14ac:dyDescent="0.25">
      <c r="A250" s="66" t="s">
        <v>22</v>
      </c>
      <c r="B250" s="71"/>
      <c r="C250" s="18">
        <v>2527706.53162076</v>
      </c>
      <c r="D250" s="72"/>
      <c r="E250" s="72"/>
      <c r="F250" s="72"/>
      <c r="G250" s="73"/>
      <c r="H250" s="74"/>
      <c r="I250" s="73"/>
      <c r="J250" s="73"/>
      <c r="K250" s="73"/>
      <c r="L250" s="72"/>
      <c r="M250" s="72"/>
      <c r="N250" s="72"/>
      <c r="O250" s="72"/>
      <c r="P250" s="75" t="s">
        <v>18</v>
      </c>
      <c r="Q250" s="76">
        <f>SUM(Q246:Q249)</f>
        <v>2483422</v>
      </c>
      <c r="R250" s="77"/>
      <c r="S250" s="72"/>
      <c r="T250" s="72"/>
      <c r="U250" s="72"/>
      <c r="V250" s="72"/>
      <c r="W250" s="72"/>
      <c r="X250" s="72"/>
      <c r="AD250" s="59"/>
      <c r="AE250" s="59"/>
      <c r="AF250" s="59"/>
      <c r="AG250" s="59"/>
      <c r="AH250" s="59"/>
      <c r="AI250" s="59"/>
      <c r="AJ250" s="59"/>
      <c r="AK250" s="59"/>
      <c r="AL250" s="59"/>
      <c r="AM250" s="59"/>
      <c r="AN250" s="59"/>
      <c r="AO250" s="59"/>
      <c r="AP250" s="59"/>
      <c r="AQ250" s="59"/>
      <c r="AR250" s="59"/>
      <c r="AS250" s="59"/>
      <c r="AT250" s="59"/>
      <c r="AU250" s="59"/>
      <c r="AV250" s="59"/>
      <c r="AW250" s="59"/>
      <c r="AX250" s="59"/>
      <c r="AY250" s="59"/>
      <c r="AZ250" s="59"/>
      <c r="BA250" s="59"/>
      <c r="BB250" s="59"/>
      <c r="BC250" s="59"/>
      <c r="BD250" s="59"/>
      <c r="BE250" s="59"/>
      <c r="BF250" s="59"/>
      <c r="BG250" s="59"/>
      <c r="BH250" s="59"/>
      <c r="BI250" s="59"/>
      <c r="BJ250" s="59"/>
      <c r="BK250" s="59"/>
      <c r="BL250" s="59"/>
      <c r="BM250" s="59"/>
      <c r="BN250" s="59"/>
      <c r="BO250" s="59"/>
      <c r="BP250" s="59"/>
      <c r="BQ250" s="59"/>
      <c r="BR250" s="59"/>
      <c r="BS250" s="59"/>
      <c r="BT250" s="59"/>
      <c r="BU250" s="59"/>
      <c r="BV250" s="59"/>
      <c r="BW250" s="59"/>
      <c r="BX250" s="59"/>
      <c r="BY250" s="59"/>
      <c r="BZ250" s="59"/>
      <c r="CA250" s="59"/>
      <c r="CB250" s="59"/>
      <c r="CC250" s="59"/>
      <c r="CD250" s="59"/>
      <c r="CE250" s="59"/>
      <c r="CF250" s="59"/>
      <c r="CG250" s="59"/>
      <c r="CH250" s="59"/>
      <c r="CI250" s="59"/>
      <c r="CJ250" s="59"/>
      <c r="CK250" s="59"/>
      <c r="CL250" s="59"/>
      <c r="CM250" s="59"/>
      <c r="CN250" s="59"/>
      <c r="CO250" s="59"/>
      <c r="CP250" s="59"/>
      <c r="CQ250" s="59"/>
      <c r="CR250" s="59"/>
      <c r="CS250" s="59"/>
      <c r="CT250" s="59"/>
      <c r="CU250" s="59"/>
      <c r="CV250" s="59"/>
      <c r="CW250" s="59"/>
      <c r="CX250" s="59"/>
      <c r="CY250" s="59"/>
      <c r="CZ250" s="59"/>
      <c r="DA250" s="59"/>
    </row>
    <row r="251" spans="1:105" s="15" customFormat="1" x14ac:dyDescent="0.2">
      <c r="A251" s="46"/>
      <c r="G251" s="47"/>
      <c r="I251" s="47"/>
      <c r="J251" s="47"/>
      <c r="K251" s="47"/>
      <c r="Q251" s="33"/>
    </row>
    <row r="252" spans="1:105" s="15" customFormat="1" ht="15" customHeight="1" x14ac:dyDescent="0.2">
      <c r="A252" s="84" t="s">
        <v>112</v>
      </c>
      <c r="B252" s="91"/>
      <c r="C252" s="92">
        <f>C42+C48+C55+C61+C66+C71+C99+C108+C113+C120+C125+C130+C155+C162+C170+C175+C183+C188+C196+C203+C209+C216+C227+C231+C237+C243+C250</f>
        <v>82581323.000000015</v>
      </c>
      <c r="D252" s="91" t="s">
        <v>635</v>
      </c>
      <c r="E252" s="91">
        <f>COUNT(A13:A31,A46,A51:A53,A58:A59,A64,A69,A74:A88,A103:A105,A111,A116:A117,A123,A128,A133:A144,A159:A159,A165:A167,A174,A178:A179,A186,A191:A193,A200:A201,A206:A207,A212:A213,A219:A223,A230,A234,A240:A241,A246:A247)</f>
        <v>90</v>
      </c>
      <c r="F252" s="91"/>
      <c r="G252" s="93"/>
      <c r="H252" s="91"/>
      <c r="I252" s="93"/>
      <c r="J252" s="97" t="s">
        <v>53</v>
      </c>
      <c r="K252" s="97"/>
      <c r="L252" s="97"/>
      <c r="M252" s="97"/>
      <c r="N252" s="97"/>
      <c r="O252" s="97"/>
      <c r="P252" s="97"/>
      <c r="Q252" s="94">
        <f>Q250+Q243+Q237+Q231+Q227+Q216+Q209+Q203+Q196+Q188+Q183+Q175+Q170+Q162+Q155+Q130+Q125+Q120+Q113+Q108+Q99+Q71+Q66+Q61+Q55+Q48+Q42</f>
        <v>140564364.09999996</v>
      </c>
      <c r="R252" s="95"/>
    </row>
    <row r="253" spans="1:105" s="15" customFormat="1" x14ac:dyDescent="0.2">
      <c r="A253" s="46"/>
      <c r="G253" s="47"/>
      <c r="I253" s="47"/>
      <c r="J253" s="47"/>
      <c r="K253" s="47"/>
      <c r="Q253" s="33"/>
    </row>
  </sheetData>
  <sheetProtection formatCells="0" formatColumns="0" formatRows="0" insertColumns="0" insertRows="0" insertHyperlinks="0" deleteColumns="0" deleteRows="0" sort="0" autoFilter="0" pivotTables="0"/>
  <sortState ref="A52:DA54">
    <sortCondition descending="1" ref="AB52:AB54"/>
    <sortCondition ref="A52:A54"/>
  </sortState>
  <mergeCells count="5">
    <mergeCell ref="J252:P252"/>
    <mergeCell ref="A10:B10"/>
    <mergeCell ref="A6:K9"/>
    <mergeCell ref="Q6:U9"/>
    <mergeCell ref="D10:T10"/>
  </mergeCells>
  <conditionalFormatting sqref="A16">
    <cfRule type="duplicateValues" dxfId="1" priority="1"/>
  </conditionalFormatting>
  <conditionalFormatting sqref="A13 A15 A17:A40">
    <cfRule type="duplicateValues" dxfId="0" priority="24"/>
  </conditionalFormatting>
  <pageMargins left="0.5" right="0.3" top="0.4" bottom="0.4" header="0.3" footer="0.3"/>
  <pageSetup paperSize="5" scale="62" fitToHeight="0" orientation="landscape" r:id="rId1"/>
  <rowBreaks count="5" manualBreakCount="5">
    <brk id="38" max="29" man="1"/>
    <brk id="83" max="29" man="1"/>
    <brk id="130" max="29" man="1"/>
    <brk id="180" max="29" man="1"/>
    <brk id="224" max="29" man="1"/>
  </rowBreaks>
  <ignoredErrors>
    <ignoredError sqref="AB208:AB253 AB198:AB205 AB46:AB73 E252 AB137:AB139 AB157:AB164 Q162 AB89:AB99 AB154:AB155 AB168:AB170 AB172:AB196 AB101:AB135 AB141 AB142:AB153"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Submissions</vt:lpstr>
      <vt:lpstr>Submissions!Print_Area</vt:lpstr>
      <vt:lpstr>Submissions!Print_Titles</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 9% Housing Tax Credit Application Log (XLSX) (April 14)</dc:title>
  <dc:subject>2018 Competitive HTC Pre-Application Submissions</dc:subject>
  <dc:creator>TDHCA</dc:creator>
  <cp:keywords>2023 9% Housing Tax Credit Application Log (XLSX) (April 14)</cp:keywords>
  <dc:description>2018 Competitive HTC Pre-Application Submissions received at jotform.com 1515539489</dc:description>
  <cp:lastModifiedBy>Windows User</cp:lastModifiedBy>
  <cp:lastPrinted>2023-03-07T00:54:55Z</cp:lastPrinted>
  <dcterms:created xsi:type="dcterms:W3CDTF">2018-01-09T23:11:29Z</dcterms:created>
  <dcterms:modified xsi:type="dcterms:W3CDTF">2023-04-14T15:45:49Z</dcterms:modified>
  <cp:category>2023 9HTC full apps</cp:category>
</cp:coreProperties>
</file>