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codeName="ThisWorkbook" defaultThemeVersion="124226"/>
  <mc:AlternateContent xmlns:mc="http://schemas.openxmlformats.org/markup-compatibility/2006">
    <mc:Choice Requires="x15">
      <x15ac:absPath xmlns:x15ac="http://schemas.microsoft.com/office/spreadsheetml/2010/11/ac" url="T:\mfmu\2025\2025 Application Logs\Competitive\Posted Logs\Full-App\"/>
    </mc:Choice>
  </mc:AlternateContent>
  <xr:revisionPtr revIDLastSave="0" documentId="13_ncr:1_{4BF6C019-DFB6-4301-AA56-E9D89371DD6D}" xr6:coauthVersionLast="47" xr6:coauthVersionMax="47" xr10:uidLastSave="{00000000-0000-0000-0000-000000000000}"/>
  <bookViews>
    <workbookView xWindow="28680" yWindow="-120" windowWidth="29040" windowHeight="15840" xr2:uid="{00000000-000D-0000-FFFF-FFFF00000000}"/>
  </bookViews>
  <sheets>
    <sheet name="Submissions" sheetId="1" r:id="rId1"/>
  </sheets>
  <definedNames>
    <definedName name="_xlnm._FilterDatabase" localSheetId="0" hidden="1">Submissions!$A$80:$DC$80</definedName>
    <definedName name="_xlnm.Print_Area" localSheetId="0">Submissions!$A$1:$AG$197</definedName>
    <definedName name="_xlnm.Print_Titles" localSheetId="0">Submissions!$11:$11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49" i="1" l="1"/>
  <c r="C120" i="1"/>
  <c r="C109" i="1"/>
  <c r="C72" i="1"/>
  <c r="S178" i="1" l="1"/>
  <c r="S71" i="1"/>
  <c r="S155" i="1"/>
  <c r="S113" i="1"/>
  <c r="S52" i="1"/>
  <c r="S47" i="1"/>
  <c r="S43" i="1"/>
  <c r="S39" i="1"/>
  <c r="S34" i="1"/>
  <c r="S77" i="1" l="1"/>
  <c r="S81" i="1"/>
  <c r="S85" i="1"/>
  <c r="S90" i="1"/>
  <c r="S94" i="1"/>
  <c r="S29" i="1" l="1"/>
  <c r="S119" i="1"/>
  <c r="S135" i="1"/>
  <c r="S160" i="1"/>
  <c r="S165" i="1"/>
  <c r="S173" i="1"/>
  <c r="S182" i="1"/>
  <c r="S108" i="1"/>
  <c r="S131" i="1"/>
  <c r="S148" i="1"/>
  <c r="S193" i="1"/>
  <c r="S186" i="1"/>
  <c r="S125" i="1" l="1"/>
  <c r="S195" i="1" l="1"/>
</calcChain>
</file>

<file path=xl/sharedStrings.xml><?xml version="1.0" encoding="utf-8"?>
<sst xmlns="http://schemas.openxmlformats.org/spreadsheetml/2006/main" count="1399" uniqueCount="496">
  <si>
    <t>Application Number</t>
  </si>
  <si>
    <t>City</t>
  </si>
  <si>
    <t>Development Name</t>
  </si>
  <si>
    <t>County</t>
  </si>
  <si>
    <t>Region</t>
  </si>
  <si>
    <t>Total Units</t>
  </si>
  <si>
    <t>HTC Request</t>
  </si>
  <si>
    <t>Nonprofit</t>
  </si>
  <si>
    <t>USDA</t>
  </si>
  <si>
    <t>At-Risk</t>
  </si>
  <si>
    <t>Development Address</t>
  </si>
  <si>
    <t>ETJ</t>
  </si>
  <si>
    <t>ZIP Code</t>
  </si>
  <si>
    <t>Urban/Rural</t>
  </si>
  <si>
    <t>Low-Income Units</t>
  </si>
  <si>
    <t>Market Rate Units</t>
  </si>
  <si>
    <t>Self Score Total</t>
  </si>
  <si>
    <t>Census Tract(s)</t>
  </si>
  <si>
    <t>Texas Department of Housing and Community Affairs</t>
  </si>
  <si>
    <t>At-Risk Set-Aside</t>
  </si>
  <si>
    <t>Total HTCs Requested</t>
  </si>
  <si>
    <t>USDA Set-Aside</t>
  </si>
  <si>
    <t>Construction Type</t>
  </si>
  <si>
    <t>Region 1/Rural</t>
  </si>
  <si>
    <t>Estimated Amount Available to Allocate</t>
  </si>
  <si>
    <t>§11.9(d)(1)</t>
  </si>
  <si>
    <t>§11.9(d)(4)</t>
  </si>
  <si>
    <t>§11.9(d)(5)</t>
  </si>
  <si>
    <t>§11.9(d)(6)</t>
  </si>
  <si>
    <t>§11.9(d)(7)</t>
  </si>
  <si>
    <t>Region 1/Urban</t>
  </si>
  <si>
    <t>Region 2/Rural</t>
  </si>
  <si>
    <t>Region 2/Urban</t>
  </si>
  <si>
    <t>Region 3/Rural</t>
  </si>
  <si>
    <t>Region 3/Urban</t>
  </si>
  <si>
    <t>Region 4/Rural</t>
  </si>
  <si>
    <t>Region 4/Urban</t>
  </si>
  <si>
    <t>Region 5/Rural</t>
  </si>
  <si>
    <t>Region 5/Urban</t>
  </si>
  <si>
    <t>Region 6/Rural</t>
  </si>
  <si>
    <t>Region 6/Urban</t>
  </si>
  <si>
    <t>Region 7/Rural</t>
  </si>
  <si>
    <t>Region 7/Urban</t>
  </si>
  <si>
    <t>Region 8/Rural</t>
  </si>
  <si>
    <t>Region 8/Urban</t>
  </si>
  <si>
    <t>Region 9/Rural</t>
  </si>
  <si>
    <t>Region 9/Urban</t>
  </si>
  <si>
    <t>Region 10/Rural</t>
  </si>
  <si>
    <t>Region 10/Urban</t>
  </si>
  <si>
    <t>Region 11/Rural</t>
  </si>
  <si>
    <t>Region 11/Urban</t>
  </si>
  <si>
    <t>Region 12/Rural</t>
  </si>
  <si>
    <t>Region 12/Urban</t>
  </si>
  <si>
    <t>Region 13/Rural</t>
  </si>
  <si>
    <t>Region 13/Urban</t>
  </si>
  <si>
    <t>Total Amount Requested</t>
  </si>
  <si>
    <t>Target Population
(Supp. Hsg. = SH)</t>
  </si>
  <si>
    <t>Primary Contact</t>
  </si>
  <si>
    <t>Second Contact</t>
  </si>
  <si>
    <t>Estimated Available to Allocate</t>
  </si>
  <si>
    <t>Construction Type:   (NC=New Construction, Recon=Reconstruction, AcR=Acquisition/Rehabilitation, Rehab=Rehabilitation Only, SS = Scattered Site, AR = Adaptive Reuse)</t>
  </si>
  <si>
    <t>§11.9(c)(9)</t>
  </si>
  <si>
    <t>HQ Pre-K</t>
  </si>
  <si>
    <t xml:space="preserve"> Amenities Tie-Breaker Total §11.7(2)</t>
  </si>
  <si>
    <t xml:space="preserve"> §11.7(1) USDA      Tie -Breaker </t>
  </si>
  <si>
    <t>2025 Competitive (9%) Housing Tax Credit ("HTC") Program</t>
  </si>
  <si>
    <r>
      <rPr>
        <b/>
        <u/>
        <sz val="10"/>
        <color indexed="8"/>
        <rFont val="Cambria"/>
        <family val="1"/>
      </rPr>
      <t>NOTE</t>
    </r>
    <r>
      <rPr>
        <b/>
        <sz val="10"/>
        <color indexed="8"/>
        <rFont val="Cambria"/>
        <family val="1"/>
      </rPr>
      <t>:</t>
    </r>
    <r>
      <rPr>
        <sz val="10"/>
        <color indexed="8"/>
        <rFont val="Cambria"/>
        <family val="1"/>
      </rPr>
      <t xml:space="preserve"> 
The following scoring categories are NOT included in the "Self Score Total" column but intent is reflected in the last six columns:
§11.9(d)(1) - Local Government Support
§11.9(d)(4) - Quantifiable Community Participation ("QCP")
§11.9(d)(5) - Community Support from State Representative
§11.9(d)(6) - Input from Community Organizations
§11.9(d)(7) - Concerted Revitalization Plan ("CRP")                                         §11.9(c)(9) - Readiness to Proceed in a Disaster Impacted Area ("RTP") 
</t>
    </r>
  </si>
  <si>
    <t>Fredericksburg Senior Apartments</t>
  </si>
  <si>
    <t>591 E. Highway St</t>
  </si>
  <si>
    <t>Fredericksburg</t>
  </si>
  <si>
    <t>Gillespie</t>
  </si>
  <si>
    <t>Rural</t>
  </si>
  <si>
    <t>Elderly</t>
  </si>
  <si>
    <t>Murray Calhoun</t>
  </si>
  <si>
    <t>Jason Rabalais</t>
  </si>
  <si>
    <t>General</t>
  </si>
  <si>
    <t>700 Jarvis Lane</t>
  </si>
  <si>
    <t>Tarrant</t>
  </si>
  <si>
    <t>Urban</t>
  </si>
  <si>
    <t>Jonathan Campbell</t>
  </si>
  <si>
    <t>Rebecca Armer</t>
  </si>
  <si>
    <t>Cameron</t>
  </si>
  <si>
    <t>Dennis Hoover</t>
  </si>
  <si>
    <t>Kim Youngquist</t>
  </si>
  <si>
    <t>606 E Kennedy Avenue</t>
  </si>
  <si>
    <t>Sabinal</t>
  </si>
  <si>
    <t>Uvalde</t>
  </si>
  <si>
    <t>Pecan Bend</t>
  </si>
  <si>
    <t>501 Kings Way Dr</t>
  </si>
  <si>
    <t>Mansfield</t>
  </si>
  <si>
    <t>Mason Benbow</t>
  </si>
  <si>
    <t>Oakcrest South</t>
  </si>
  <si>
    <t>1415 W. Norris St.</t>
  </si>
  <si>
    <t>El Campo</t>
  </si>
  <si>
    <t>Wharton</t>
  </si>
  <si>
    <t>Carthage Senior Estates</t>
  </si>
  <si>
    <t>100-101 Senior Ave</t>
  </si>
  <si>
    <t>Carthage</t>
  </si>
  <si>
    <t>Panola</t>
  </si>
  <si>
    <t>Christina Ott</t>
  </si>
  <si>
    <t>Alyssa Carpenter</t>
  </si>
  <si>
    <t>GardenWalk of Cleveland</t>
  </si>
  <si>
    <t>Cleveland</t>
  </si>
  <si>
    <t>Liberty</t>
  </si>
  <si>
    <t>Derrick Hamilton</t>
  </si>
  <si>
    <t>Shawn Smith</t>
  </si>
  <si>
    <t>Montgomery</t>
  </si>
  <si>
    <t>GardenWalk of West Columbia</t>
  </si>
  <si>
    <t>431 Lamar St.</t>
  </si>
  <si>
    <t>West Columbia</t>
  </si>
  <si>
    <t>Brazoria</t>
  </si>
  <si>
    <t>808 Eberhart Lane</t>
  </si>
  <si>
    <t>Austin</t>
  </si>
  <si>
    <t>Travis</t>
  </si>
  <si>
    <t>Tracey Fine</t>
  </si>
  <si>
    <t>Conway Village</t>
  </si>
  <si>
    <t>Mission</t>
  </si>
  <si>
    <t>Hidalgo</t>
  </si>
  <si>
    <t>New Construction</t>
  </si>
  <si>
    <t>Arnold Padilla</t>
  </si>
  <si>
    <t>Kathryn Saar</t>
  </si>
  <si>
    <t>Waco</t>
  </si>
  <si>
    <t>St. George's Court</t>
  </si>
  <si>
    <t>Oakleaf Estates</t>
  </si>
  <si>
    <t>Silsbee</t>
  </si>
  <si>
    <t>Hardin</t>
  </si>
  <si>
    <t>Miranda Sprague</t>
  </si>
  <si>
    <t>Tamea Dula</t>
  </si>
  <si>
    <t>Houston</t>
  </si>
  <si>
    <t>Edgewood Senior Apartments</t>
  </si>
  <si>
    <t>300 E Elm St</t>
  </si>
  <si>
    <t>Edgewood</t>
  </si>
  <si>
    <t>Van Zandt</t>
  </si>
  <si>
    <t>Linden Senior Estates</t>
  </si>
  <si>
    <t>700 W Broad St</t>
  </si>
  <si>
    <t>Linden</t>
  </si>
  <si>
    <t>Cass</t>
  </si>
  <si>
    <t>Melody Grove II</t>
  </si>
  <si>
    <t>1809 JJ Flewellen Road</t>
  </si>
  <si>
    <t>Colton Kyle</t>
  </si>
  <si>
    <t>Micah Strange</t>
  </si>
  <si>
    <t>Karla Burck</t>
  </si>
  <si>
    <t>Avalon at Levelland</t>
  </si>
  <si>
    <t>508 Clubview Drive</t>
  </si>
  <si>
    <t>Levelland</t>
  </si>
  <si>
    <t>Hockley</t>
  </si>
  <si>
    <t>Nathan Joseph</t>
  </si>
  <si>
    <t>Christopher Tritsis</t>
  </si>
  <si>
    <t>Amarillo</t>
  </si>
  <si>
    <t>Tecovas Terrace</t>
  </si>
  <si>
    <t>1601 SE 28th Avenue</t>
  </si>
  <si>
    <t>Potter</t>
  </si>
  <si>
    <t>Jason Lain</t>
  </si>
  <si>
    <t>Clay Cooper</t>
  </si>
  <si>
    <t>Avenue U Villas</t>
  </si>
  <si>
    <t>8401 Avenue U</t>
  </si>
  <si>
    <t>Lubbock</t>
  </si>
  <si>
    <t>Jay Milam</t>
  </si>
  <si>
    <t>Jason Santee</t>
  </si>
  <si>
    <t>Tisha Vaidya</t>
  </si>
  <si>
    <t>Moira Concannon</t>
  </si>
  <si>
    <t>Breck Kean</t>
  </si>
  <si>
    <t>Ginger McGuire</t>
  </si>
  <si>
    <t>Early Pioneer Crossing</t>
  </si>
  <si>
    <t>~401 Old Comanche Rd.</t>
  </si>
  <si>
    <t>Early</t>
  </si>
  <si>
    <t>Brown</t>
  </si>
  <si>
    <t>Lora Myrick</t>
  </si>
  <si>
    <t>Ronnie Gyani</t>
  </si>
  <si>
    <t>Abilene</t>
  </si>
  <si>
    <t>Taylor</t>
  </si>
  <si>
    <t>Landmark on Cypress</t>
  </si>
  <si>
    <t>301 Cypress St</t>
  </si>
  <si>
    <t>April Engstrom</t>
  </si>
  <si>
    <t>Reserve at Corsicana</t>
  </si>
  <si>
    <t>300 N 45th St</t>
  </si>
  <si>
    <t>Corsicana</t>
  </si>
  <si>
    <t>Navarro</t>
  </si>
  <si>
    <t>Brian McGeady</t>
  </si>
  <si>
    <t>Justin Gregory</t>
  </si>
  <si>
    <t>Dragonfly Meadows at Lake Granbury</t>
  </si>
  <si>
    <t>1300 N Meadows Dr</t>
  </si>
  <si>
    <t>Granbury</t>
  </si>
  <si>
    <t>Hood</t>
  </si>
  <si>
    <t>Sandy Watson</t>
  </si>
  <si>
    <t>Adrian Iglesias</t>
  </si>
  <si>
    <t>Avenue at Lancaster</t>
  </si>
  <si>
    <t>5733 Craig Street</t>
  </si>
  <si>
    <t>Fort Worth</t>
  </si>
  <si>
    <t>Jervon Harris</t>
  </si>
  <si>
    <t>Dallas</t>
  </si>
  <si>
    <t>Reserve at Elam</t>
  </si>
  <si>
    <t>8992 Elam Rd</t>
  </si>
  <si>
    <t>Denton</t>
  </si>
  <si>
    <t>Dan Wilson</t>
  </si>
  <si>
    <t>Carine Yhap</t>
  </si>
  <si>
    <t>The Broderick</t>
  </si>
  <si>
    <t>12800 Coit Rd.</t>
  </si>
  <si>
    <t>Shannon Ortleb</t>
  </si>
  <si>
    <t>Will Henderson</t>
  </si>
  <si>
    <t>Fair Park Landing</t>
  </si>
  <si>
    <t>3201 Al Lipscomb Way</t>
  </si>
  <si>
    <t>1401 S Watson Rd</t>
  </si>
  <si>
    <t>Arlington</t>
  </si>
  <si>
    <t>Chris Applequist</t>
  </si>
  <si>
    <t>HiLine at Everman</t>
  </si>
  <si>
    <t>1904 W Everman Pkwy</t>
  </si>
  <si>
    <t>McKinney</t>
  </si>
  <si>
    <t>Collin</t>
  </si>
  <si>
    <t>Joseph Agumadu</t>
  </si>
  <si>
    <t>Ikemefuna Enemkpali</t>
  </si>
  <si>
    <t>Eagle Ford Townhomes</t>
  </si>
  <si>
    <t>Megan Lasch</t>
  </si>
  <si>
    <t>McAdams Haven</t>
  </si>
  <si>
    <t>NWC Lindsey St and Bernard St</t>
  </si>
  <si>
    <t>Carrie Baugus</t>
  </si>
  <si>
    <t>Envoy64</t>
  </si>
  <si>
    <t>1415 W Airport Fwy</t>
  </si>
  <si>
    <t>Irving</t>
  </si>
  <si>
    <t>Irving Lofts</t>
  </si>
  <si>
    <t>1108 N Anglin St</t>
  </si>
  <si>
    <t>Cleburne</t>
  </si>
  <si>
    <t>Johnson</t>
  </si>
  <si>
    <t>The James at Wheatland</t>
  </si>
  <si>
    <t>Michael Tibbetts</t>
  </si>
  <si>
    <t>Liberty Senior Living</t>
  </si>
  <si>
    <t>Hurst</t>
  </si>
  <si>
    <t>Melissa Fisher</t>
  </si>
  <si>
    <t>The Meadow</t>
  </si>
  <si>
    <t>8130 Meadow Rd</t>
  </si>
  <si>
    <t>The Magnolia</t>
  </si>
  <si>
    <t>1401 Commerce Street</t>
  </si>
  <si>
    <t>SWC Utzman St and Parkview St</t>
  </si>
  <si>
    <t>Kilgore</t>
  </si>
  <si>
    <t>Gregg</t>
  </si>
  <si>
    <t>Doak Brown</t>
  </si>
  <si>
    <t>Michael Fogel</t>
  </si>
  <si>
    <t>Mount Pleasant Trails</t>
  </si>
  <si>
    <t>N side of Tennison Rd, Approx 2150 ft East of S Jefferson Ave</t>
  </si>
  <si>
    <t>Mount Pleasant</t>
  </si>
  <si>
    <t>Titus</t>
  </si>
  <si>
    <t>Karim Jooma</t>
  </si>
  <si>
    <t>Landmark on Pine</t>
  </si>
  <si>
    <t>SWC W 4th St and Pine St</t>
  </si>
  <si>
    <t>Texarkana</t>
  </si>
  <si>
    <t>Bowie</t>
  </si>
  <si>
    <t>Michael Tamez</t>
  </si>
  <si>
    <t>Union Grove</t>
  </si>
  <si>
    <t>2911 Old Union Rd</t>
  </si>
  <si>
    <t>Lufkin</t>
  </si>
  <si>
    <t>Angelina</t>
  </si>
  <si>
    <t>Jacob Mooney</t>
  </si>
  <si>
    <t>Beaumont</t>
  </si>
  <si>
    <t>Jefferson</t>
  </si>
  <si>
    <t>Villages at Orange</t>
  </si>
  <si>
    <t>Orange</t>
  </si>
  <si>
    <t>Riva Ridge</t>
  </si>
  <si>
    <t>Sealy</t>
  </si>
  <si>
    <t>Janine Sisak</t>
  </si>
  <si>
    <t>Andrew Sinnott</t>
  </si>
  <si>
    <t>Harris</t>
  </si>
  <si>
    <t>Oscar Sol</t>
  </si>
  <si>
    <t>Diana Mansur</t>
  </si>
  <si>
    <t>Hartwood at Windstone</t>
  </si>
  <si>
    <t>Nathan Kelley</t>
  </si>
  <si>
    <t>The Ashbourne</t>
  </si>
  <si>
    <t>9677 S Kirkwood Rd</t>
  </si>
  <si>
    <t>Jessica Mullins</t>
  </si>
  <si>
    <t>Logan Kieweg</t>
  </si>
  <si>
    <t>Cedar Brook Village</t>
  </si>
  <si>
    <t>Trinity East Senior</t>
  </si>
  <si>
    <t>2620 Live Oak Street</t>
  </si>
  <si>
    <t>John Hoffer</t>
  </si>
  <si>
    <t>Lauren Avioli</t>
  </si>
  <si>
    <t>Jayden Johnson</t>
  </si>
  <si>
    <t>Chris Dart</t>
  </si>
  <si>
    <t>Jennifer Bartlett</t>
  </si>
  <si>
    <t>SEC of Blackhawk Blvd and Texas Sage Drive</t>
  </si>
  <si>
    <t>Riverside Garden Villas</t>
  </si>
  <si>
    <t>SWC of Riverside Grove and Addicks Clodine Road</t>
  </si>
  <si>
    <t>Fort Bend</t>
  </si>
  <si>
    <t>Labrador Trails</t>
  </si>
  <si>
    <t>14201 Labrador</t>
  </si>
  <si>
    <t>Kingfield Trails</t>
  </si>
  <si>
    <t>15606 Kingfield</t>
  </si>
  <si>
    <t>Landmark 601</t>
  </si>
  <si>
    <t>601 W Lewis St</t>
  </si>
  <si>
    <t>Conroe</t>
  </si>
  <si>
    <t>Emily Abeln</t>
  </si>
  <si>
    <t>Michael Sciortino</t>
  </si>
  <si>
    <t>New Hope Housing Bissonnet</t>
  </si>
  <si>
    <t>Ron Lastimosa</t>
  </si>
  <si>
    <t>Katie Stewart-Anchondo</t>
  </si>
  <si>
    <t>Pine Creek Apartments</t>
  </si>
  <si>
    <t>Bastrop</t>
  </si>
  <si>
    <t>Pathways at Santa Rita Courts West</t>
  </si>
  <si>
    <t>Suzanne Schwertner</t>
  </si>
  <si>
    <t>Waverly North</t>
  </si>
  <si>
    <t>3710 Cedar Street</t>
  </si>
  <si>
    <t>Crossroads Redevelopment</t>
  </si>
  <si>
    <t>Sabrina Butler</t>
  </si>
  <si>
    <t>Tillie Croxdale</t>
  </si>
  <si>
    <t>Hillsboro Trails</t>
  </si>
  <si>
    <t>NEQ Old Brandon Rd and Dynasty Dr</t>
  </si>
  <si>
    <t>Hillsboro</t>
  </si>
  <si>
    <t>Hill</t>
  </si>
  <si>
    <t>Gatesville Terrace</t>
  </si>
  <si>
    <t>NWC Old Osage Rd and Cedar Ridge Rd</t>
  </si>
  <si>
    <t>Gatesville</t>
  </si>
  <si>
    <t>Coryell</t>
  </si>
  <si>
    <t>Historic Lofts of Waco High</t>
  </si>
  <si>
    <t>815 Columbus Ave</t>
  </si>
  <si>
    <t>Brannon Fitch</t>
  </si>
  <si>
    <t>Anderea Gonzalez</t>
  </si>
  <si>
    <t>925 N. 18th Street</t>
  </si>
  <si>
    <t>Meadowbrook Apartments</t>
  </si>
  <si>
    <t>Robinson</t>
  </si>
  <si>
    <t>Abbington Station</t>
  </si>
  <si>
    <t>SEC of 7th Street and Austin Street</t>
  </si>
  <si>
    <t>Pleasanton</t>
  </si>
  <si>
    <t>Atascosa</t>
  </si>
  <si>
    <t>The Legacy at Lackland</t>
  </si>
  <si>
    <t>S of SW Loop 410 and Medina Base Rd</t>
  </si>
  <si>
    <t>San Antonio</t>
  </si>
  <si>
    <t>Bexar</t>
  </si>
  <si>
    <t>Vista Palms</t>
  </si>
  <si>
    <t>SE of Old Pearsall Rd and Five Palms Dr</t>
  </si>
  <si>
    <t>Jason Arechiga</t>
  </si>
  <si>
    <t>Tezel Road Apartments</t>
  </si>
  <si>
    <t>Approximately 6054 Tezel Rd</t>
  </si>
  <si>
    <t>Bradford McMurray</t>
  </si>
  <si>
    <t>Cindy Marquez</t>
  </si>
  <si>
    <t>Village at Ellison</t>
  </si>
  <si>
    <t>Village at the Oaks</t>
  </si>
  <si>
    <t>Heritage Estates at Medina</t>
  </si>
  <si>
    <t>The Judy at VIDA</t>
  </si>
  <si>
    <t>Pedro Alanis</t>
  </si>
  <si>
    <t>Thomas Roth</t>
  </si>
  <si>
    <t>Culebra Apartments</t>
  </si>
  <si>
    <t>Village at Pearsall</t>
  </si>
  <si>
    <t>Janice Degollado</t>
  </si>
  <si>
    <t>Robstown</t>
  </si>
  <si>
    <t>Nueces</t>
  </si>
  <si>
    <t>The Lantern at Robstown</t>
  </si>
  <si>
    <t>NWC of CR 44 and CR 69</t>
  </si>
  <si>
    <t>Casitas Los Ebanos</t>
  </si>
  <si>
    <t>US-77 Business</t>
  </si>
  <si>
    <t>Kingsville</t>
  </si>
  <si>
    <t>Kleberg</t>
  </si>
  <si>
    <t>Leo Barrera</t>
  </si>
  <si>
    <t>David Kowalski</t>
  </si>
  <si>
    <t>Palo Verde Senior Apartments</t>
  </si>
  <si>
    <t>5501 Huntwick Ave</t>
  </si>
  <si>
    <t>Corpus Christi</t>
  </si>
  <si>
    <t>Bayside Apartments</t>
  </si>
  <si>
    <t>5409 Lipes Blvd</t>
  </si>
  <si>
    <t>Lantana Villas</t>
  </si>
  <si>
    <t>Eagle Pass Apartments</t>
  </si>
  <si>
    <t>2520 N Veterans Blvd</t>
  </si>
  <si>
    <t>Eagle Pass</t>
  </si>
  <si>
    <t>Maverick</t>
  </si>
  <si>
    <t>Mandalay</t>
  </si>
  <si>
    <t>Palmview</t>
  </si>
  <si>
    <t>Brownsville</t>
  </si>
  <si>
    <t>Las Fuentes</t>
  </si>
  <si>
    <t>2801 Leonor Street</t>
  </si>
  <si>
    <t>Pharr</t>
  </si>
  <si>
    <t>Lazaro Guerra</t>
  </si>
  <si>
    <t>David Salazar</t>
  </si>
  <si>
    <t>Meadow Heights</t>
  </si>
  <si>
    <t>1120 W Gore Ave</t>
  </si>
  <si>
    <t>McAllen</t>
  </si>
  <si>
    <t>Victoria Gardens</t>
  </si>
  <si>
    <t>1809 Grant St</t>
  </si>
  <si>
    <t>Carla Mancha</t>
  </si>
  <si>
    <t>Villas at Primrose</t>
  </si>
  <si>
    <t>Big Spring Lofts</t>
  </si>
  <si>
    <t>Big Spring</t>
  </si>
  <si>
    <t>Howard</t>
  </si>
  <si>
    <t>San Angelo</t>
  </si>
  <si>
    <t>Tom Green</t>
  </si>
  <si>
    <t>The Madelyn</t>
  </si>
  <si>
    <t>4125 Ben Ficklin Road</t>
  </si>
  <si>
    <t>The Rosie</t>
  </si>
  <si>
    <t>El Paso</t>
  </si>
  <si>
    <t>Satish Bhaskar</t>
  </si>
  <si>
    <t>Pebble Hills Place</t>
  </si>
  <si>
    <t>SWC of N Zaragoza Rd and Pebble Hills Blvd</t>
  </si>
  <si>
    <t>Villas at Augusta</t>
  </si>
  <si>
    <t>SWC of Augusta Dr and Zaragoza Road</t>
  </si>
  <si>
    <t>Roy Lopez</t>
  </si>
  <si>
    <t>Ike Monty</t>
  </si>
  <si>
    <t>Pebble Hills Estates</t>
  </si>
  <si>
    <t>NWC Charles Foster Ave and John Hayes St</t>
  </si>
  <si>
    <t>Ridgestone Seniors</t>
  </si>
  <si>
    <t>11040 Montana Ave</t>
  </si>
  <si>
    <t xml:space="preserve">Notes </t>
  </si>
  <si>
    <t>X</t>
  </si>
  <si>
    <t>Applications:</t>
  </si>
  <si>
    <t>The Application log is organized by region and subregion, except for the At-Risk and USDA Set-Asides. Applicants selecting the At-Risk/USDA Set-Asides are listed first and are organized by score rather than by region. Where scores indicate a tie between more than one application in a subregion or set-aside, no representation is made regarding how the applications would be ranked after applying the tie breaker factors in the Qualified Allocation Plan. The following data was compiled using information submitted by each applicant. Not all Applications have been reviewed by staff. The Application log is presented for informational use only, and does not represent a conclusion or judgment by TDHCA, its staff or Board.  Those reviewing the log are advised to use caution in reaching any definitive conclusions based on this information alone. Applicants are encouraged to review 10 TAC §11.1(b) concerning Due Diligence and Applicant Responsibility. Applicants that identify an error in the log should contact Joshua Goldberger at Joshua.Goldberger@tdhca.texas.gov as soon as possible.</t>
  </si>
  <si>
    <r>
      <t>Application Submission Log</t>
    </r>
    <r>
      <rPr>
        <sz val="16"/>
        <color rgb="FF000000"/>
        <rFont val="Cambria"/>
        <family val="1"/>
      </rPr>
      <t xml:space="preserve"> </t>
    </r>
  </si>
  <si>
    <t>Total Score</t>
  </si>
  <si>
    <t>Acquisition/Rehab</t>
  </si>
  <si>
    <t>Azle Oaks Apartments</t>
  </si>
  <si>
    <t xml:space="preserve">Azle </t>
  </si>
  <si>
    <t>Country Village Apartments</t>
  </si>
  <si>
    <t>Christina Wright</t>
  </si>
  <si>
    <t>915 E. Hanson St.</t>
  </si>
  <si>
    <t xml:space="preserve">Eberhart Place </t>
  </si>
  <si>
    <t>78745-2993</t>
  </si>
  <si>
    <t>T. Daniel Kalubi</t>
  </si>
  <si>
    <t>~2699 Conway Ave</t>
  </si>
  <si>
    <t xml:space="preserve">North Crest Apartments </t>
  </si>
  <si>
    <t>4200 N 19th St &amp; 2005 Steward Dr</t>
  </si>
  <si>
    <t>McLennan</t>
  </si>
  <si>
    <t>1443 Coronado Hills</t>
  </si>
  <si>
    <t>1195 TX-327</t>
  </si>
  <si>
    <t>Reconstruction</t>
  </si>
  <si>
    <t>Meghan Cano</t>
  </si>
  <si>
    <t>Eleanor M.C. Fanning</t>
  </si>
  <si>
    <t>The Watson (fka Watson Apartments)</t>
  </si>
  <si>
    <t>Sarah Andre</t>
  </si>
  <si>
    <t xml:space="preserve">Palladium Denton West Living </t>
  </si>
  <si>
    <t xml:space="preserve">NEQ of Fallmeadow Street and Gardenview Street </t>
  </si>
  <si>
    <t>Thomas E. Huth</t>
  </si>
  <si>
    <t>Taylor Thomas</t>
  </si>
  <si>
    <t xml:space="preserve">McKinney Ranch Senior Living </t>
  </si>
  <si>
    <t xml:space="preserve">5353 McKinney Ranch Parkway </t>
  </si>
  <si>
    <t>6000 Eagle Ford Dr</t>
  </si>
  <si>
    <t>Supportive Housing</t>
  </si>
  <si>
    <t>7100 W Wheatland Rd.</t>
  </si>
  <si>
    <t>824 W Pipeline Rd</t>
  </si>
  <si>
    <t>Lisa Fisher</t>
  </si>
  <si>
    <t>Bill Fisher</t>
  </si>
  <si>
    <t>Jess Krochtengel</t>
  </si>
  <si>
    <t>Zachary Krochtengel</t>
  </si>
  <si>
    <t>Reserve at  Kilgore</t>
  </si>
  <si>
    <t>~1717 MLK Jr Dr.</t>
  </si>
  <si>
    <t>SEQ Concord Rd &amp; Gober Rd</t>
  </si>
  <si>
    <t>CJ Lintner</t>
  </si>
  <si>
    <t xml:space="preserve">Heritage Park </t>
  </si>
  <si>
    <t>581 Acres Lane</t>
  </si>
  <si>
    <t>19735 Clay Rd.</t>
  </si>
  <si>
    <t>Jela Henderson</t>
  </si>
  <si>
    <t>Approx 7401 Little York Rd</t>
  </si>
  <si>
    <t>CSH Silverleaf Senior Living, Ltd.</t>
  </si>
  <si>
    <t>Russ Michaels</t>
  </si>
  <si>
    <t xml:space="preserve">Connect Hillcroft </t>
  </si>
  <si>
    <t>6420 Hillcroft Avenue</t>
  </si>
  <si>
    <t>~Bissonnet and Hwy 6 at Castlemont</t>
  </si>
  <si>
    <t>Hwy 71 &amp; Lovers Lane (108 Lovers Lane)</t>
  </si>
  <si>
    <t>8801 McCann Dr.</t>
  </si>
  <si>
    <t>Approx. 2210 E. 2nd</t>
  </si>
  <si>
    <t>Residences at Seley Park Senior Living</t>
  </si>
  <si>
    <t>510 N Old. Robinson Rd</t>
  </si>
  <si>
    <t xml:space="preserve">Enrique Flores, IV </t>
  </si>
  <si>
    <t>SWC I-410 and Medina Base Rd</t>
  </si>
  <si>
    <t>0 Culebra Rd and Grissom</t>
  </si>
  <si>
    <t xml:space="preserve">6802 Marbach Lofts												</t>
  </si>
  <si>
    <t xml:space="preserve">Approx 6832 Marbach Rd												</t>
  </si>
  <si>
    <t xml:space="preserve">Jason Arechiga													</t>
  </si>
  <si>
    <t xml:space="preserve">Anne Tyler													</t>
  </si>
  <si>
    <t>Anne Tyler</t>
  </si>
  <si>
    <t>1460 S Ellison Dr</t>
  </si>
  <si>
    <t>4611 Thousand Oaks Dr</t>
  </si>
  <si>
    <t>5500-5600 Old Pearsall Road</t>
  </si>
  <si>
    <t>Approx. 10345 Zarzamora</t>
  </si>
  <si>
    <t>San Diego Creek</t>
  </si>
  <si>
    <t>1499 Easterling Dr</t>
  </si>
  <si>
    <t>Alice</t>
  </si>
  <si>
    <t>Jim Wells</t>
  </si>
  <si>
    <t>Enrique Flores, IV</t>
  </si>
  <si>
    <t>Approximately the 600 Block of East Coma Avenue</t>
  </si>
  <si>
    <t>Clifton E. Phillips</t>
  </si>
  <si>
    <t>Mercedez Carr Acuna</t>
  </si>
  <si>
    <t>Approximately the south side of the 600 Block of West Veterans Blvd.</t>
  </si>
  <si>
    <t>SEQ of Buddy Owens Blvd. &amp; N. Ware Rd.</t>
  </si>
  <si>
    <t>~130 ft. N. of NWC of Sunset Ave. &amp; Birdwell Ln.</t>
  </si>
  <si>
    <t>Lofts at Birdwell</t>
  </si>
  <si>
    <t>Mario Trevino</t>
  </si>
  <si>
    <t>SEQ of Cap Carter Rd and Doniphan Dr</t>
  </si>
  <si>
    <t>Vinton</t>
  </si>
  <si>
    <t xml:space="preserve"> </t>
  </si>
  <si>
    <t xml:space="preserve">  </t>
  </si>
  <si>
    <t xml:space="preserve">X  </t>
  </si>
  <si>
    <t xml:space="preserve">X </t>
  </si>
  <si>
    <t>AcR/NC</t>
  </si>
  <si>
    <t>NC/AR</t>
  </si>
  <si>
    <t>Recon/NC</t>
  </si>
  <si>
    <t>HUD Choice Neighborhood</t>
  </si>
  <si>
    <t>Limited Scoring Notice Sent 3/25</t>
  </si>
  <si>
    <t xml:space="preserve">Withdrawn </t>
  </si>
  <si>
    <t xml:space="preserve">Termination Pending  </t>
  </si>
  <si>
    <t>Version Date:  April 30, 2025</t>
  </si>
  <si>
    <t>Elderly Limit</t>
  </si>
  <si>
    <t xml:space="preserve">Elderly Limit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</si>
</sst>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5" formatCode="&quot;$&quot;#,##0_);\(&quot;$&quot;#,##0\)"/>
    <numFmt numFmtId="44" formatCode="_(&quot;$&quot;* #,##0.00_);_(&quot;$&quot;* \(#,##0.00\);_(&quot;$&quot;* &quot;-&quot;??_);_(@_)"/>
    <numFmt numFmtId="43" formatCode="_(* #,##0.00_);_(* \(#,##0.00\);_(* &quot;-&quot;??_);_(@_)"/>
    <numFmt numFmtId="164" formatCode="_(* #,##0_);_(* \(#,##0\);_(* &quot;-&quot;??_);_(@_)"/>
    <numFmt numFmtId="165" formatCode="_(* #,##0.0_);_(* \(#,##0.0\);_(* &quot;-&quot;??_);_(@_)"/>
  </numFmts>
  <fonts count="18" x14ac:knownFonts="1">
    <font>
      <sz val="11"/>
      <color rgb="FF000000"/>
      <name val="Calibri"/>
    </font>
    <font>
      <sz val="11"/>
      <color rgb="FF000000"/>
      <name val="Calibri"/>
      <family val="2"/>
    </font>
    <font>
      <sz val="10"/>
      <color indexed="8"/>
      <name val="Arial"/>
      <family val="2"/>
    </font>
    <font>
      <b/>
      <sz val="10"/>
      <color indexed="8"/>
      <name val="Calibri"/>
      <family val="2"/>
      <scheme val="minor"/>
    </font>
    <font>
      <sz val="10"/>
      <color theme="1"/>
      <name val="Calibri"/>
      <family val="2"/>
      <scheme val="minor"/>
    </font>
    <font>
      <b/>
      <sz val="16"/>
      <color rgb="FF000000"/>
      <name val="Cambria"/>
      <family val="1"/>
    </font>
    <font>
      <sz val="10"/>
      <color indexed="8"/>
      <name val="Cambria"/>
      <family val="1"/>
    </font>
    <font>
      <sz val="16"/>
      <color rgb="FF000000"/>
      <name val="Cambria"/>
      <family val="1"/>
    </font>
    <font>
      <sz val="10"/>
      <color rgb="FF000000"/>
      <name val="Calibri"/>
      <family val="2"/>
    </font>
    <font>
      <b/>
      <sz val="10"/>
      <color rgb="FF000000"/>
      <name val="Cambria"/>
      <family val="1"/>
    </font>
    <font>
      <b/>
      <u/>
      <sz val="10"/>
      <color indexed="8"/>
      <name val="Cambria"/>
      <family val="1"/>
    </font>
    <font>
      <b/>
      <sz val="10"/>
      <color indexed="8"/>
      <name val="Cambria"/>
      <family val="1"/>
    </font>
    <font>
      <sz val="10"/>
      <color indexed="8"/>
      <name val="Calibri"/>
      <family val="2"/>
      <scheme val="minor"/>
    </font>
    <font>
      <sz val="10"/>
      <color rgb="FF000000"/>
      <name val="Calibri"/>
      <family val="2"/>
      <scheme val="minor"/>
    </font>
    <font>
      <b/>
      <sz val="10"/>
      <color rgb="FF000000"/>
      <name val="Calibri"/>
      <family val="2"/>
      <scheme val="minor"/>
    </font>
    <font>
      <b/>
      <sz val="10"/>
      <color rgb="FF000000"/>
      <name val="Calibri"/>
      <family val="2"/>
    </font>
    <font>
      <b/>
      <sz val="10"/>
      <color theme="1"/>
      <name val="Calibri"/>
      <family val="2"/>
      <scheme val="minor"/>
    </font>
    <font>
      <b/>
      <sz val="10"/>
      <color rgb="FF000000"/>
      <name val="Garamond"/>
      <family val="1"/>
    </font>
  </fonts>
  <fills count="5">
    <fill>
      <patternFill patternType="none"/>
    </fill>
    <fill>
      <patternFill patternType="gray125"/>
    </fill>
    <fill>
      <patternFill patternType="solid">
        <fgColor theme="0" tint="-0.14999847407452621"/>
        <bgColor indexed="0"/>
      </patternFill>
    </fill>
    <fill>
      <patternFill patternType="solid">
        <fgColor theme="0" tint="-0.14999847407452621"/>
        <bgColor indexed="64"/>
      </patternFill>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style="thin">
        <color indexed="8"/>
      </right>
      <top style="thin">
        <color indexed="8"/>
      </top>
      <bottom style="thin">
        <color indexed="64"/>
      </bottom>
      <diagonal/>
    </border>
    <border>
      <left style="thin">
        <color indexed="8"/>
      </left>
      <right style="thin">
        <color indexed="8"/>
      </right>
      <top style="thin">
        <color indexed="8"/>
      </top>
      <bottom style="thin">
        <color indexed="64"/>
      </bottom>
      <diagonal/>
    </border>
    <border>
      <left style="thin">
        <color indexed="8"/>
      </left>
      <right/>
      <top style="thin">
        <color indexed="8"/>
      </top>
      <bottom style="thin">
        <color indexed="64"/>
      </bottom>
      <diagonal/>
    </border>
    <border>
      <left/>
      <right/>
      <top/>
      <bottom style="thin">
        <color indexed="8"/>
      </bottom>
      <diagonal/>
    </border>
    <border>
      <left/>
      <right/>
      <top/>
      <bottom style="thin">
        <color indexed="64"/>
      </bottom>
      <diagonal/>
    </border>
  </borders>
  <cellStyleXfs count="4">
    <xf numFmtId="0" fontId="0" fillId="0" borderId="0"/>
    <xf numFmtId="44" fontId="1" fillId="0" borderId="0" applyFont="0" applyFill="0" applyBorder="0" applyAlignment="0" applyProtection="0"/>
    <xf numFmtId="0" fontId="2" fillId="0" borderId="0"/>
    <xf numFmtId="43" fontId="1" fillId="0" borderId="0" applyFont="0" applyFill="0" applyBorder="0" applyAlignment="0" applyProtection="0"/>
  </cellStyleXfs>
  <cellXfs count="111">
    <xf numFmtId="0" fontId="0" fillId="0" borderId="0" xfId="0"/>
    <xf numFmtId="0" fontId="3" fillId="2" borderId="2" xfId="2" applyFont="1" applyFill="1" applyBorder="1" applyAlignment="1">
      <alignment horizontal="center" wrapText="1"/>
    </xf>
    <xf numFmtId="0" fontId="3" fillId="2" borderId="3" xfId="2" applyFont="1" applyFill="1" applyBorder="1" applyAlignment="1">
      <alignment horizontal="center" wrapText="1"/>
    </xf>
    <xf numFmtId="0" fontId="3" fillId="2" borderId="3" xfId="2" applyFont="1" applyFill="1" applyBorder="1" applyAlignment="1">
      <alignment horizontal="center" textRotation="90" wrapText="1"/>
    </xf>
    <xf numFmtId="0" fontId="4" fillId="0" borderId="0" xfId="0" applyFont="1" applyAlignment="1">
      <alignment wrapText="1"/>
    </xf>
    <xf numFmtId="0" fontId="5" fillId="0" borderId="0" xfId="0" applyFont="1" applyAlignment="1">
      <alignment horizontal="left"/>
    </xf>
    <xf numFmtId="0" fontId="5" fillId="0" borderId="0" xfId="0" applyFont="1"/>
    <xf numFmtId="0" fontId="8" fillId="0" borderId="0" xfId="0" applyFont="1"/>
    <xf numFmtId="0" fontId="8" fillId="0" borderId="0" xfId="0" applyFont="1" applyAlignment="1"/>
    <xf numFmtId="0" fontId="9" fillId="0" borderId="0" xfId="0" applyFont="1"/>
    <xf numFmtId="0" fontId="3" fillId="0" borderId="0" xfId="2" applyFont="1" applyFill="1" applyBorder="1" applyAlignment="1">
      <alignment horizontal="center" textRotation="90" wrapText="1"/>
    </xf>
    <xf numFmtId="0" fontId="3" fillId="0" borderId="0" xfId="2" applyFont="1" applyFill="1" applyBorder="1" applyAlignment="1">
      <alignment horizontal="center" wrapText="1"/>
    </xf>
    <xf numFmtId="0" fontId="3" fillId="0" borderId="0" xfId="2" applyFont="1" applyFill="1" applyBorder="1" applyAlignment="1">
      <alignment horizontal="left" wrapText="1"/>
    </xf>
    <xf numFmtId="0" fontId="8" fillId="0" borderId="0" xfId="0" applyFont="1" applyFill="1"/>
    <xf numFmtId="0" fontId="4" fillId="0" borderId="0" xfId="0" applyFont="1" applyFill="1" applyAlignment="1">
      <alignment wrapText="1"/>
    </xf>
    <xf numFmtId="0" fontId="12" fillId="4" borderId="0" xfId="2" applyFont="1" applyFill="1" applyBorder="1" applyAlignment="1">
      <alignment vertical="top" wrapText="1"/>
    </xf>
    <xf numFmtId="0" fontId="13" fillId="0" borderId="0" xfId="0" applyFont="1"/>
    <xf numFmtId="0" fontId="3" fillId="4" borderId="0" xfId="2" applyFont="1" applyFill="1" applyBorder="1" applyAlignment="1">
      <alignment horizontal="right" vertical="top"/>
    </xf>
    <xf numFmtId="0" fontId="13" fillId="0" borderId="0" xfId="0" applyFont="1" applyAlignment="1"/>
    <xf numFmtId="0" fontId="3" fillId="4" borderId="0" xfId="2" applyFont="1" applyFill="1" applyBorder="1" applyAlignment="1">
      <alignment vertical="top" wrapText="1"/>
    </xf>
    <xf numFmtId="0" fontId="15" fillId="3" borderId="1" xfId="0" applyFont="1" applyFill="1" applyBorder="1" applyAlignment="1">
      <alignment textRotation="90" wrapText="1"/>
    </xf>
    <xf numFmtId="0" fontId="8" fillId="0" borderId="0" xfId="0" applyFont="1" applyAlignment="1">
      <alignment horizontal="center"/>
    </xf>
    <xf numFmtId="0" fontId="13" fillId="0" borderId="0" xfId="0" applyFont="1" applyAlignment="1">
      <alignment horizontal="center"/>
    </xf>
    <xf numFmtId="0" fontId="4" fillId="0" borderId="0" xfId="0" applyFont="1" applyFill="1" applyBorder="1" applyAlignment="1">
      <alignment horizontal="justify" vertical="center" wrapText="1"/>
    </xf>
    <xf numFmtId="0" fontId="14" fillId="0" borderId="0" xfId="0" applyNumberFormat="1" applyFont="1"/>
    <xf numFmtId="0" fontId="15" fillId="0" borderId="0" xfId="0" applyFont="1"/>
    <xf numFmtId="5" fontId="8" fillId="0" borderId="0" xfId="0" applyNumberFormat="1" applyFont="1" applyAlignment="1"/>
    <xf numFmtId="0" fontId="15" fillId="0" borderId="0" xfId="0" applyFont="1" applyAlignment="1">
      <alignment horizontal="center"/>
    </xf>
    <xf numFmtId="0" fontId="15" fillId="0" borderId="6" xfId="0" applyFont="1" applyFill="1" applyBorder="1" applyAlignment="1"/>
    <xf numFmtId="0" fontId="0" fillId="0" borderId="0" xfId="0" applyAlignment="1">
      <alignment vertical="top" wrapText="1"/>
    </xf>
    <xf numFmtId="0" fontId="0" fillId="0" borderId="0" xfId="0" applyAlignment="1">
      <alignment vertical="top"/>
    </xf>
    <xf numFmtId="0" fontId="12" fillId="4" borderId="0" xfId="2" applyFont="1" applyFill="1" applyBorder="1" applyAlignment="1">
      <alignment wrapText="1"/>
    </xf>
    <xf numFmtId="0" fontId="14" fillId="0" borderId="0" xfId="0" applyNumberFormat="1" applyFont="1" applyAlignment="1"/>
    <xf numFmtId="0" fontId="3" fillId="4" borderId="0" xfId="2" applyFont="1" applyFill="1" applyBorder="1" applyAlignment="1">
      <alignment horizontal="right"/>
    </xf>
    <xf numFmtId="0" fontId="0" fillId="0" borderId="0" xfId="0" applyAlignment="1"/>
    <xf numFmtId="0" fontId="8" fillId="0" borderId="0" xfId="0" applyFont="1" applyFill="1" applyAlignment="1"/>
    <xf numFmtId="0" fontId="3" fillId="0" borderId="0" xfId="2" applyFont="1" applyFill="1" applyBorder="1" applyAlignment="1">
      <alignment horizontal="center"/>
    </xf>
    <xf numFmtId="164" fontId="8" fillId="0" borderId="0" xfId="3" applyNumberFormat="1" applyFont="1" applyAlignment="1"/>
    <xf numFmtId="164" fontId="0" fillId="0" borderId="0" xfId="3" applyNumberFormat="1" applyFont="1"/>
    <xf numFmtId="164" fontId="3" fillId="2" borderId="3" xfId="3" applyNumberFormat="1" applyFont="1" applyFill="1" applyBorder="1" applyAlignment="1">
      <alignment horizontal="center" wrapText="1"/>
    </xf>
    <xf numFmtId="164" fontId="3" fillId="0" borderId="0" xfId="3" applyNumberFormat="1" applyFont="1" applyFill="1" applyBorder="1" applyAlignment="1">
      <alignment horizontal="center" wrapText="1"/>
    </xf>
    <xf numFmtId="164" fontId="14" fillId="0" borderId="0" xfId="3" applyNumberFormat="1" applyFont="1"/>
    <xf numFmtId="164" fontId="8" fillId="0" borderId="0" xfId="3" applyNumberFormat="1" applyFont="1"/>
    <xf numFmtId="164" fontId="14" fillId="0" borderId="0" xfId="3" applyNumberFormat="1" applyFont="1" applyAlignment="1"/>
    <xf numFmtId="164" fontId="15" fillId="0" borderId="0" xfId="3" applyNumberFormat="1" applyFont="1" applyAlignment="1">
      <alignment horizontal="right"/>
    </xf>
    <xf numFmtId="0" fontId="8" fillId="0" borderId="0" xfId="0" applyFont="1" applyAlignment="1">
      <alignment vertical="top" wrapText="1"/>
    </xf>
    <xf numFmtId="0" fontId="8" fillId="0" borderId="0" xfId="0" applyFont="1" applyAlignment="1">
      <alignment horizontal="center" vertical="top" wrapText="1"/>
    </xf>
    <xf numFmtId="164" fontId="8" fillId="0" borderId="0" xfId="3" applyNumberFormat="1" applyFont="1" applyAlignment="1">
      <alignment vertical="top" wrapText="1"/>
    </xf>
    <xf numFmtId="164" fontId="8" fillId="0" borderId="0" xfId="3" applyNumberFormat="1" applyFont="1" applyFill="1"/>
    <xf numFmtId="0" fontId="6" fillId="0" borderId="0" xfId="0" applyFont="1" applyFill="1" applyBorder="1" applyAlignment="1">
      <alignment horizontal="left" vertical="center"/>
    </xf>
    <xf numFmtId="0" fontId="3" fillId="2" borderId="4" xfId="2" applyNumberFormat="1" applyFont="1" applyFill="1" applyBorder="1" applyAlignment="1">
      <alignment horizontal="center" textRotation="90"/>
    </xf>
    <xf numFmtId="0" fontId="15" fillId="0" borderId="0" xfId="0" applyFont="1" applyFill="1" applyBorder="1" applyAlignment="1"/>
    <xf numFmtId="0" fontId="6" fillId="0" borderId="0" xfId="0" applyFont="1" applyFill="1" applyBorder="1" applyAlignment="1">
      <alignment wrapText="1"/>
    </xf>
    <xf numFmtId="164" fontId="6" fillId="0" borderId="0" xfId="3" applyNumberFormat="1" applyFont="1" applyFill="1" applyBorder="1" applyAlignment="1">
      <alignment wrapText="1"/>
    </xf>
    <xf numFmtId="0" fontId="8" fillId="0" borderId="0" xfId="3" applyNumberFormat="1" applyFont="1" applyAlignment="1"/>
    <xf numFmtId="0" fontId="8" fillId="0" borderId="0" xfId="3" applyNumberFormat="1" applyFont="1"/>
    <xf numFmtId="0" fontId="6" fillId="0" borderId="0" xfId="3" applyNumberFormat="1" applyFont="1" applyFill="1" applyBorder="1" applyAlignment="1">
      <alignment wrapText="1"/>
    </xf>
    <xf numFmtId="0" fontId="6" fillId="0" borderId="0" xfId="3" applyNumberFormat="1" applyFont="1" applyFill="1" applyBorder="1" applyAlignment="1">
      <alignment horizontal="left" vertical="center" wrapText="1"/>
    </xf>
    <xf numFmtId="0" fontId="3" fillId="2" borderId="1" xfId="3" applyNumberFormat="1" applyFont="1" applyFill="1" applyBorder="1" applyAlignment="1">
      <alignment horizontal="center" wrapText="1"/>
    </xf>
    <xf numFmtId="0" fontId="3" fillId="0" borderId="0" xfId="3" applyNumberFormat="1" applyFont="1" applyFill="1" applyBorder="1" applyAlignment="1">
      <alignment horizontal="center" wrapText="1"/>
    </xf>
    <xf numFmtId="0" fontId="13" fillId="0" borderId="0" xfId="3" applyNumberFormat="1" applyFont="1"/>
    <xf numFmtId="0" fontId="8" fillId="0" borderId="0" xfId="3" applyNumberFormat="1" applyFont="1" applyAlignment="1">
      <alignment vertical="top" wrapText="1"/>
    </xf>
    <xf numFmtId="0" fontId="13" fillId="0" borderId="0" xfId="3" applyNumberFormat="1" applyFont="1" applyAlignment="1"/>
    <xf numFmtId="43" fontId="3" fillId="2" borderId="1" xfId="3" applyFont="1" applyFill="1" applyBorder="1" applyAlignment="1">
      <alignment horizontal="center" wrapText="1"/>
    </xf>
    <xf numFmtId="5" fontId="3" fillId="0" borderId="0" xfId="1" applyNumberFormat="1" applyFont="1" applyFill="1" applyBorder="1" applyAlignment="1">
      <alignment horizontal="left" vertical="top"/>
    </xf>
    <xf numFmtId="0" fontId="8" fillId="0" borderId="0" xfId="0" applyFont="1" applyFill="1" applyAlignment="1">
      <alignment vertical="top"/>
    </xf>
    <xf numFmtId="5" fontId="3" fillId="0" borderId="0" xfId="1" applyNumberFormat="1" applyFont="1" applyFill="1" applyBorder="1" applyAlignment="1">
      <alignment horizontal="left"/>
    </xf>
    <xf numFmtId="5" fontId="3" fillId="0" borderId="0" xfId="1" applyNumberFormat="1" applyFont="1" applyFill="1" applyBorder="1" applyAlignment="1">
      <alignment horizontal="left" vertical="top" wrapText="1"/>
    </xf>
    <xf numFmtId="5" fontId="8" fillId="0" borderId="0" xfId="0" applyNumberFormat="1" applyFont="1" applyFill="1"/>
    <xf numFmtId="5" fontId="15" fillId="0" borderId="0" xfId="0" applyNumberFormat="1" applyFont="1" applyFill="1" applyAlignment="1">
      <alignment horizontal="left"/>
    </xf>
    <xf numFmtId="0" fontId="8" fillId="0" borderId="0" xfId="0" applyFont="1" applyFill="1" applyAlignment="1">
      <alignment horizontal="center"/>
    </xf>
    <xf numFmtId="0" fontId="13" fillId="0" borderId="0" xfId="0" applyFont="1" applyFill="1"/>
    <xf numFmtId="0" fontId="15" fillId="0" borderId="0" xfId="0" applyFont="1" applyFill="1"/>
    <xf numFmtId="0" fontId="13" fillId="0" borderId="0" xfId="0" applyFont="1" applyFill="1" applyAlignment="1">
      <alignment horizontal="center"/>
    </xf>
    <xf numFmtId="0" fontId="8" fillId="0" borderId="0" xfId="0" applyFont="1" applyFill="1" applyAlignment="1">
      <alignment vertical="top" wrapText="1"/>
    </xf>
    <xf numFmtId="0" fontId="8" fillId="0" borderId="0" xfId="0" applyFont="1" applyFill="1" applyAlignment="1">
      <alignment horizontal="center" vertical="top" wrapText="1"/>
    </xf>
    <xf numFmtId="0" fontId="8" fillId="0" borderId="0" xfId="0" applyFont="1" applyFill="1" applyAlignment="1">
      <alignment horizontal="right"/>
    </xf>
    <xf numFmtId="0" fontId="13" fillId="0" borderId="0" xfId="0" applyFont="1" applyFill="1" applyAlignment="1">
      <alignment horizontal="right"/>
    </xf>
    <xf numFmtId="0" fontId="17" fillId="0" borderId="0" xfId="0" applyFont="1" applyFill="1" applyBorder="1"/>
    <xf numFmtId="0" fontId="13" fillId="0" borderId="0" xfId="0" applyFont="1" applyFill="1" applyAlignment="1"/>
    <xf numFmtId="0" fontId="15" fillId="0" borderId="0" xfId="0" applyFont="1" applyFill="1" applyAlignment="1">
      <alignment horizontal="center"/>
    </xf>
    <xf numFmtId="0" fontId="0" fillId="3" borderId="0" xfId="0" applyFill="1"/>
    <xf numFmtId="164" fontId="15" fillId="0" borderId="0" xfId="3" applyNumberFormat="1" applyFont="1" applyFill="1" applyBorder="1" applyAlignment="1"/>
    <xf numFmtId="164" fontId="3" fillId="2" borderId="1" xfId="3" applyNumberFormat="1" applyFont="1" applyFill="1" applyBorder="1" applyAlignment="1">
      <alignment horizontal="center" wrapText="1"/>
    </xf>
    <xf numFmtId="164" fontId="0" fillId="0" borderId="0" xfId="3" applyNumberFormat="1" applyFont="1" applyAlignment="1">
      <alignment vertical="top" wrapText="1"/>
    </xf>
    <xf numFmtId="164" fontId="0" fillId="0" borderId="0" xfId="3" applyNumberFormat="1" applyFont="1" applyAlignment="1"/>
    <xf numFmtId="0" fontId="8" fillId="0" borderId="0" xfId="0" applyFont="1" applyAlignment="1">
      <alignment wrapText="1"/>
    </xf>
    <xf numFmtId="0" fontId="0" fillId="0" borderId="0" xfId="0" applyAlignment="1">
      <alignment wrapText="1"/>
    </xf>
    <xf numFmtId="0" fontId="4" fillId="4" borderId="0" xfId="0" applyFont="1" applyFill="1" applyBorder="1" applyAlignment="1">
      <alignment horizontal="center" vertical="center" wrapText="1"/>
    </xf>
    <xf numFmtId="165" fontId="8" fillId="0" borderId="0" xfId="3" applyNumberFormat="1" applyFont="1" applyAlignment="1"/>
    <xf numFmtId="0" fontId="8" fillId="3" borderId="0" xfId="0" applyFont="1" applyFill="1"/>
    <xf numFmtId="0" fontId="8" fillId="3" borderId="0" xfId="0" applyFont="1" applyFill="1" applyAlignment="1">
      <alignment horizontal="center"/>
    </xf>
    <xf numFmtId="164" fontId="8" fillId="3" borderId="0" xfId="3" applyNumberFormat="1" applyFont="1" applyFill="1"/>
    <xf numFmtId="0" fontId="8" fillId="3" borderId="0" xfId="3" applyNumberFormat="1" applyFont="1" applyFill="1"/>
    <xf numFmtId="164" fontId="8" fillId="3" borderId="0" xfId="3" applyNumberFormat="1" applyFont="1" applyFill="1" applyAlignment="1"/>
    <xf numFmtId="0" fontId="0" fillId="0" borderId="0" xfId="0" applyAlignment="1">
      <alignment horizontal="center"/>
    </xf>
    <xf numFmtId="0" fontId="0" fillId="0" borderId="0" xfId="0" applyAlignment="1">
      <alignment horizontal="center" vertical="top"/>
    </xf>
    <xf numFmtId="0" fontId="0" fillId="3" borderId="0" xfId="0" applyFill="1" applyAlignment="1">
      <alignment horizontal="center"/>
    </xf>
    <xf numFmtId="0" fontId="3" fillId="2" borderId="1" xfId="2" applyFont="1" applyFill="1" applyBorder="1" applyAlignment="1">
      <alignment textRotation="90" wrapText="1"/>
    </xf>
    <xf numFmtId="0" fontId="3" fillId="0" borderId="0" xfId="2" applyFont="1" applyFill="1" applyBorder="1" applyAlignment="1"/>
    <xf numFmtId="0" fontId="3" fillId="4" borderId="0" xfId="2" applyFont="1" applyFill="1" applyBorder="1" applyAlignment="1">
      <alignment vertical="top"/>
    </xf>
    <xf numFmtId="0" fontId="14" fillId="0" borderId="0" xfId="0" applyFont="1" applyAlignment="1"/>
    <xf numFmtId="0" fontId="15" fillId="0" borderId="0" xfId="0" applyFont="1" applyAlignment="1"/>
    <xf numFmtId="0" fontId="8" fillId="3" borderId="0" xfId="0" applyFont="1" applyFill="1" applyAlignment="1"/>
    <xf numFmtId="0" fontId="3" fillId="4" borderId="0" xfId="2" applyFont="1" applyFill="1" applyBorder="1" applyAlignment="1"/>
    <xf numFmtId="0" fontId="3" fillId="4" borderId="0" xfId="2" applyFont="1" applyFill="1" applyBorder="1" applyAlignment="1">
      <alignment wrapText="1"/>
    </xf>
    <xf numFmtId="0" fontId="15" fillId="0" borderId="0" xfId="0" applyFont="1" applyAlignment="1">
      <alignment horizontal="right"/>
    </xf>
    <xf numFmtId="0" fontId="16" fillId="0" borderId="0" xfId="0" applyFont="1" applyFill="1" applyBorder="1" applyAlignment="1">
      <alignment horizontal="left"/>
    </xf>
    <xf numFmtId="0" fontId="4" fillId="4" borderId="0" xfId="0" applyFont="1" applyFill="1" applyBorder="1" applyAlignment="1">
      <alignment horizontal="left" vertical="center" wrapText="1"/>
    </xf>
    <xf numFmtId="0" fontId="16" fillId="0" borderId="5" xfId="0" applyFont="1" applyFill="1" applyBorder="1" applyAlignment="1">
      <alignment horizontal="center" vertical="center" wrapText="1"/>
    </xf>
    <xf numFmtId="0" fontId="6" fillId="3" borderId="0" xfId="0" applyFont="1" applyFill="1" applyBorder="1" applyAlignment="1">
      <alignment horizontal="left" vertical="top" wrapText="1"/>
    </xf>
  </cellXfs>
  <cellStyles count="4">
    <cellStyle name="Comma" xfId="3" builtinId="3"/>
    <cellStyle name="Currency" xfId="1" builtinId="4"/>
    <cellStyle name="Normal" xfId="0" builtinId="0"/>
    <cellStyle name="Normal_Sheet1" xfId="2" xr:uid="{00000000-0005-0000-0000-000003000000}"/>
  </cellStyles>
  <dxfs count="1">
    <dxf>
      <fill>
        <patternFill patternType="none">
          <fgColor indexed="64"/>
          <bgColor indexed="65"/>
        </patternFill>
      </fill>
    </dxf>
  </dxfs>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55245</xdr:colOff>
      <xdr:row>0</xdr:row>
      <xdr:rowOff>30480</xdr:rowOff>
    </xdr:from>
    <xdr:to>
      <xdr:col>1</xdr:col>
      <xdr:colOff>1120140</xdr:colOff>
      <xdr:row>4</xdr:row>
      <xdr:rowOff>29897</xdr:rowOff>
    </xdr:to>
    <xdr:pic>
      <xdr:nvPicPr>
        <xdr:cNvPr id="2" name="Picture 1" descr="TDHCA logo.jpg">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stretch>
          <a:fillRect/>
        </a:stretch>
      </xdr:blipFill>
      <xdr:spPr>
        <a:xfrm>
          <a:off x="542925" y="30480"/>
          <a:ext cx="1064895" cy="95267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C196"/>
  <sheetViews>
    <sheetView tabSelected="1" view="pageBreakPreview" zoomScale="90" zoomScaleNormal="91" zoomScaleSheetLayoutView="90" workbookViewId="0">
      <selection activeCell="A6" sqref="A6:L9"/>
    </sheetView>
  </sheetViews>
  <sheetFormatPr defaultColWidth="9.140625" defaultRowHeight="12.75" x14ac:dyDescent="0.2"/>
  <cols>
    <col min="1" max="1" width="7.42578125" style="8" customWidth="1"/>
    <col min="2" max="2" width="31.5703125" style="7" customWidth="1"/>
    <col min="3" max="3" width="27.28515625" style="7" customWidth="1"/>
    <col min="4" max="4" width="13.42578125" style="7" customWidth="1"/>
    <col min="5" max="5" width="3.140625" style="21" customWidth="1"/>
    <col min="6" max="6" width="6.7109375" style="7" customWidth="1"/>
    <col min="7" max="7" width="11.42578125" style="7" customWidth="1"/>
    <col min="8" max="8" width="3.7109375" style="21" customWidth="1"/>
    <col min="9" max="9" width="6" style="7" customWidth="1"/>
    <col min="10" max="13" width="2.7109375" style="21" customWidth="1"/>
    <col min="14" max="14" width="17" style="7" customWidth="1"/>
    <col min="15" max="17" width="4.28515625" style="7" customWidth="1"/>
    <col min="18" max="18" width="8" style="7" customWidth="1"/>
    <col min="19" max="19" width="13.7109375" style="42" customWidth="1"/>
    <col min="20" max="21" width="16.140625" style="7" customWidth="1"/>
    <col min="22" max="22" width="12.7109375" style="55" customWidth="1"/>
    <col min="23" max="23" width="3.85546875" style="7" customWidth="1"/>
    <col min="24" max="26" width="4.85546875" style="8" customWidth="1"/>
    <col min="27" max="28" width="4.85546875" style="35" customWidth="1"/>
    <col min="29" max="30" width="4.85546875" style="8" customWidth="1"/>
    <col min="31" max="31" width="8.85546875" style="7" customWidth="1"/>
    <col min="32" max="32" width="10.42578125" style="42" customWidth="1"/>
    <col min="33" max="33" width="30.85546875" style="21" customWidth="1"/>
    <col min="34" max="16384" width="9.140625" style="7"/>
  </cols>
  <sheetData>
    <row r="1" spans="1:107" ht="14.45" customHeight="1" x14ac:dyDescent="0.2">
      <c r="S1" s="37"/>
      <c r="T1" s="8"/>
      <c r="U1" s="8"/>
      <c r="V1" s="54"/>
    </row>
    <row r="2" spans="1:107" ht="20.25" x14ac:dyDescent="0.3">
      <c r="C2" s="6" t="s">
        <v>18</v>
      </c>
      <c r="T2" s="8"/>
      <c r="U2" s="8"/>
      <c r="V2" s="54"/>
    </row>
    <row r="3" spans="1:107" ht="20.25" customHeight="1" x14ac:dyDescent="0.3">
      <c r="C3" s="5" t="s">
        <v>65</v>
      </c>
      <c r="S3" s="38"/>
      <c r="T3"/>
      <c r="U3"/>
      <c r="W3"/>
    </row>
    <row r="4" spans="1:107" ht="20.45" customHeight="1" x14ac:dyDescent="0.3">
      <c r="C4" s="6" t="s">
        <v>400</v>
      </c>
      <c r="S4" s="48"/>
      <c r="T4" s="52"/>
      <c r="U4" s="52"/>
      <c r="V4" s="56"/>
      <c r="W4"/>
      <c r="X4" s="34"/>
      <c r="Y4" s="34"/>
      <c r="Z4" s="34"/>
      <c r="AA4" s="34"/>
      <c r="AB4" s="34"/>
      <c r="AC4" s="34"/>
      <c r="AD4" s="34"/>
      <c r="AE4"/>
      <c r="AF4" s="38"/>
    </row>
    <row r="5" spans="1:107" ht="5.45" customHeight="1" x14ac:dyDescent="0.25">
      <c r="C5" s="9"/>
      <c r="S5" s="53"/>
      <c r="T5" s="52"/>
      <c r="U5" s="52"/>
      <c r="V5" s="56"/>
      <c r="W5"/>
      <c r="X5" s="34"/>
      <c r="Y5" s="34"/>
      <c r="Z5" s="34"/>
      <c r="AA5" s="34"/>
      <c r="AB5" s="34"/>
      <c r="AC5" s="34"/>
      <c r="AD5" s="34"/>
      <c r="AE5"/>
      <c r="AF5" s="38"/>
    </row>
    <row r="6" spans="1:107" ht="14.45" customHeight="1" x14ac:dyDescent="0.25">
      <c r="A6" s="108" t="s">
        <v>399</v>
      </c>
      <c r="B6" s="108"/>
      <c r="C6" s="108"/>
      <c r="D6" s="108"/>
      <c r="E6" s="108"/>
      <c r="F6" s="108"/>
      <c r="G6" s="108"/>
      <c r="H6" s="108"/>
      <c r="I6" s="108"/>
      <c r="J6" s="108"/>
      <c r="K6" s="108"/>
      <c r="L6" s="108"/>
      <c r="M6" s="88"/>
      <c r="S6" s="53"/>
      <c r="T6" s="52"/>
      <c r="U6" s="52"/>
      <c r="V6" s="56"/>
      <c r="W6"/>
      <c r="X6" s="34"/>
      <c r="Y6" s="34"/>
      <c r="Z6" s="34"/>
      <c r="AA6" s="34"/>
      <c r="AB6" s="34"/>
      <c r="AC6" s="34"/>
      <c r="AD6" s="34"/>
      <c r="AE6"/>
      <c r="AF6" s="38"/>
    </row>
    <row r="7" spans="1:107" ht="15" customHeight="1" x14ac:dyDescent="0.25">
      <c r="A7" s="108"/>
      <c r="B7" s="108"/>
      <c r="C7" s="108"/>
      <c r="D7" s="108"/>
      <c r="E7" s="108"/>
      <c r="F7" s="108"/>
      <c r="G7" s="108"/>
      <c r="H7" s="108"/>
      <c r="I7" s="108"/>
      <c r="J7" s="108"/>
      <c r="K7" s="108"/>
      <c r="L7" s="108"/>
      <c r="M7" s="88"/>
      <c r="S7" s="110" t="s">
        <v>66</v>
      </c>
      <c r="T7" s="110"/>
      <c r="U7" s="110"/>
      <c r="V7" s="110"/>
      <c r="W7"/>
      <c r="X7" s="34"/>
      <c r="Y7" s="34"/>
      <c r="Z7" s="34"/>
      <c r="AA7" s="34"/>
      <c r="AB7" s="34"/>
      <c r="AC7" s="34"/>
      <c r="AD7" s="34"/>
      <c r="AE7"/>
      <c r="AF7" s="38"/>
    </row>
    <row r="8" spans="1:107" ht="15" customHeight="1" x14ac:dyDescent="0.25">
      <c r="A8" s="108"/>
      <c r="B8" s="108"/>
      <c r="C8" s="108"/>
      <c r="D8" s="108"/>
      <c r="E8" s="108"/>
      <c r="F8" s="108"/>
      <c r="G8" s="108"/>
      <c r="H8" s="108"/>
      <c r="I8" s="108"/>
      <c r="J8" s="108"/>
      <c r="K8" s="108"/>
      <c r="L8" s="108"/>
      <c r="M8" s="88"/>
      <c r="S8" s="110"/>
      <c r="T8" s="110"/>
      <c r="U8" s="110"/>
      <c r="V8" s="110"/>
      <c r="W8"/>
      <c r="X8" s="34"/>
      <c r="Y8" s="34"/>
      <c r="Z8" s="34"/>
      <c r="AA8" s="34"/>
      <c r="AB8" s="34"/>
      <c r="AC8" s="34"/>
      <c r="AD8" s="34"/>
      <c r="AE8"/>
      <c r="AF8" s="38"/>
    </row>
    <row r="9" spans="1:107" ht="114" customHeight="1" x14ac:dyDescent="0.25">
      <c r="A9" s="108"/>
      <c r="B9" s="108"/>
      <c r="C9" s="108"/>
      <c r="D9" s="108"/>
      <c r="E9" s="108"/>
      <c r="F9" s="108"/>
      <c r="G9" s="108"/>
      <c r="H9" s="108"/>
      <c r="I9" s="108"/>
      <c r="J9" s="108"/>
      <c r="K9" s="108"/>
      <c r="L9" s="108"/>
      <c r="M9" s="88"/>
      <c r="S9" s="110"/>
      <c r="T9" s="110"/>
      <c r="U9" s="110"/>
      <c r="V9" s="110"/>
      <c r="W9"/>
      <c r="X9" s="34"/>
      <c r="Y9" s="34"/>
      <c r="Z9" s="34"/>
      <c r="AA9" s="34"/>
      <c r="AB9" s="34"/>
      <c r="AC9" s="34"/>
      <c r="AD9" s="34"/>
      <c r="AE9"/>
      <c r="AF9" s="38"/>
    </row>
    <row r="10" spans="1:107" s="13" customFormat="1" ht="21" customHeight="1" x14ac:dyDescent="0.2">
      <c r="A10" s="107" t="s">
        <v>493</v>
      </c>
      <c r="B10" s="107"/>
      <c r="C10" s="23"/>
      <c r="D10" s="109" t="s">
        <v>60</v>
      </c>
      <c r="E10" s="109"/>
      <c r="F10" s="109"/>
      <c r="G10" s="109"/>
      <c r="H10" s="109"/>
      <c r="I10" s="109"/>
      <c r="J10" s="109"/>
      <c r="K10" s="109"/>
      <c r="L10" s="109"/>
      <c r="M10" s="109"/>
      <c r="N10" s="109"/>
      <c r="O10" s="109"/>
      <c r="P10" s="109"/>
      <c r="Q10" s="109"/>
      <c r="R10" s="109"/>
      <c r="S10" s="109"/>
      <c r="T10" s="109"/>
      <c r="U10" s="109"/>
      <c r="V10" s="57"/>
      <c r="W10" s="49"/>
      <c r="X10" s="35"/>
      <c r="Y10" s="35"/>
      <c r="Z10" s="28"/>
      <c r="AA10" s="28"/>
      <c r="AB10" s="28"/>
      <c r="AC10" s="51"/>
      <c r="AD10" s="51"/>
      <c r="AE10" s="51"/>
      <c r="AF10" s="82"/>
      <c r="AG10" s="70"/>
    </row>
    <row r="11" spans="1:107" s="4" customFormat="1" ht="102" customHeight="1" x14ac:dyDescent="0.2">
      <c r="A11" s="98" t="s">
        <v>0</v>
      </c>
      <c r="B11" s="1" t="s">
        <v>2</v>
      </c>
      <c r="C11" s="2" t="s">
        <v>10</v>
      </c>
      <c r="D11" s="2" t="s">
        <v>1</v>
      </c>
      <c r="E11" s="3" t="s">
        <v>11</v>
      </c>
      <c r="F11" s="3" t="s">
        <v>12</v>
      </c>
      <c r="G11" s="3" t="s">
        <v>3</v>
      </c>
      <c r="H11" s="3" t="s">
        <v>4</v>
      </c>
      <c r="I11" s="3" t="s">
        <v>13</v>
      </c>
      <c r="J11" s="3" t="s">
        <v>9</v>
      </c>
      <c r="K11" s="3" t="s">
        <v>8</v>
      </c>
      <c r="L11" s="3" t="s">
        <v>7</v>
      </c>
      <c r="M11" s="3" t="s">
        <v>62</v>
      </c>
      <c r="N11" s="3" t="s">
        <v>22</v>
      </c>
      <c r="O11" s="3" t="s">
        <v>14</v>
      </c>
      <c r="P11" s="3" t="s">
        <v>15</v>
      </c>
      <c r="Q11" s="3" t="s">
        <v>5</v>
      </c>
      <c r="R11" s="3" t="s">
        <v>56</v>
      </c>
      <c r="S11" s="39" t="s">
        <v>6</v>
      </c>
      <c r="T11" s="2" t="s">
        <v>57</v>
      </c>
      <c r="U11" s="2" t="s">
        <v>58</v>
      </c>
      <c r="V11" s="58" t="s">
        <v>17</v>
      </c>
      <c r="W11" s="50" t="s">
        <v>16</v>
      </c>
      <c r="X11" s="20" t="s">
        <v>25</v>
      </c>
      <c r="Y11" s="20" t="s">
        <v>26</v>
      </c>
      <c r="Z11" s="20" t="s">
        <v>27</v>
      </c>
      <c r="AA11" s="20" t="s">
        <v>28</v>
      </c>
      <c r="AB11" s="20" t="s">
        <v>29</v>
      </c>
      <c r="AC11" s="20" t="s">
        <v>61</v>
      </c>
      <c r="AD11" s="20" t="s">
        <v>401</v>
      </c>
      <c r="AE11" s="63" t="s">
        <v>64</v>
      </c>
      <c r="AF11" s="83" t="s">
        <v>63</v>
      </c>
      <c r="AG11" s="58" t="s">
        <v>396</v>
      </c>
      <c r="AH11" s="7"/>
      <c r="AI11" s="7"/>
      <c r="AJ11" s="7"/>
      <c r="AK11" s="7"/>
      <c r="AL11" s="7"/>
      <c r="AM11" s="7"/>
      <c r="AN11" s="7"/>
      <c r="AO11" s="7"/>
      <c r="AP11" s="7"/>
      <c r="AQ11" s="7"/>
      <c r="AR11" s="7"/>
      <c r="AS11" s="7"/>
      <c r="AT11" s="7"/>
      <c r="AU11" s="7"/>
      <c r="AV11" s="7"/>
      <c r="AW11" s="7"/>
      <c r="AX11" s="7"/>
      <c r="AY11" s="7"/>
      <c r="AZ11" s="7"/>
      <c r="BA11" s="7"/>
      <c r="BB11" s="7"/>
      <c r="BC11" s="7"/>
      <c r="BD11" s="7"/>
      <c r="BE11" s="7"/>
      <c r="BF11" s="7"/>
      <c r="BG11" s="7"/>
      <c r="BH11" s="7"/>
      <c r="BI11" s="7"/>
      <c r="BJ11" s="7"/>
      <c r="BK11" s="7"/>
      <c r="BL11" s="7"/>
      <c r="BM11" s="7"/>
      <c r="BN11" s="7"/>
      <c r="BO11" s="7"/>
      <c r="BP11" s="7"/>
      <c r="BQ11" s="7"/>
      <c r="BR11" s="7"/>
      <c r="BS11" s="7"/>
      <c r="BT11" s="7"/>
      <c r="BU11" s="7"/>
      <c r="BV11" s="7"/>
      <c r="BW11" s="7"/>
      <c r="BX11" s="7"/>
      <c r="BY11" s="7"/>
      <c r="BZ11" s="7"/>
      <c r="CA11" s="7"/>
      <c r="CB11" s="7"/>
      <c r="CC11" s="7"/>
      <c r="CD11" s="7"/>
      <c r="CE11" s="7"/>
      <c r="CF11" s="7"/>
      <c r="CG11" s="7"/>
      <c r="CH11" s="7"/>
      <c r="CI11" s="7"/>
      <c r="CJ11" s="7"/>
      <c r="CK11" s="7"/>
      <c r="CL11" s="7"/>
      <c r="CM11" s="7"/>
      <c r="CN11" s="7"/>
      <c r="CO11" s="7"/>
      <c r="CP11" s="7"/>
      <c r="CQ11" s="7"/>
      <c r="CR11" s="7"/>
      <c r="CS11" s="7"/>
      <c r="CT11" s="7"/>
      <c r="CU11" s="7"/>
      <c r="CV11" s="7"/>
      <c r="CW11" s="7"/>
      <c r="CX11" s="7"/>
      <c r="CY11" s="7"/>
      <c r="CZ11" s="7"/>
    </row>
    <row r="12" spans="1:107" customFormat="1" ht="15" customHeight="1" x14ac:dyDescent="0.25">
      <c r="A12" s="99" t="s">
        <v>19</v>
      </c>
      <c r="B12" s="11"/>
      <c r="C12" s="36"/>
      <c r="D12" s="11"/>
      <c r="E12" s="10"/>
      <c r="F12" s="11"/>
      <c r="G12" s="12"/>
      <c r="H12" s="10"/>
      <c r="I12" s="10"/>
      <c r="J12" s="10"/>
      <c r="K12" s="10"/>
      <c r="L12" s="10"/>
      <c r="M12" s="10"/>
      <c r="N12" s="10"/>
      <c r="O12" s="10"/>
      <c r="P12" s="10"/>
      <c r="Q12" s="10"/>
      <c r="R12" s="10"/>
      <c r="S12" s="40"/>
      <c r="T12" s="11"/>
      <c r="U12" s="11"/>
      <c r="V12" s="59"/>
      <c r="W12" s="11"/>
      <c r="X12" s="35"/>
      <c r="Y12" s="35"/>
      <c r="Z12" s="35"/>
      <c r="AA12" s="35"/>
      <c r="AB12" s="35"/>
      <c r="AC12" s="34"/>
      <c r="AD12" s="34"/>
      <c r="AF12" s="38"/>
      <c r="AG12" s="95"/>
    </row>
    <row r="13" spans="1:107" s="14" customFormat="1" ht="15" customHeight="1" x14ac:dyDescent="0.25">
      <c r="A13" s="8">
        <v>25038</v>
      </c>
      <c r="B13" s="7" t="s">
        <v>403</v>
      </c>
      <c r="C13" s="7" t="s">
        <v>76</v>
      </c>
      <c r="D13" s="7" t="s">
        <v>404</v>
      </c>
      <c r="E13" s="13"/>
      <c r="F13" s="7">
        <v>76020</v>
      </c>
      <c r="G13" s="7" t="s">
        <v>77</v>
      </c>
      <c r="H13" s="7">
        <v>3</v>
      </c>
      <c r="I13" s="7" t="s">
        <v>78</v>
      </c>
      <c r="J13" s="21" t="s">
        <v>482</v>
      </c>
      <c r="K13" s="21" t="s">
        <v>397</v>
      </c>
      <c r="L13" s="21" t="s">
        <v>482</v>
      </c>
      <c r="M13" s="21" t="s">
        <v>483</v>
      </c>
      <c r="N13" s="7" t="s">
        <v>402</v>
      </c>
      <c r="O13" s="7">
        <v>116</v>
      </c>
      <c r="P13" s="7">
        <v>0</v>
      </c>
      <c r="Q13" s="7">
        <v>116</v>
      </c>
      <c r="R13" s="7" t="s">
        <v>75</v>
      </c>
      <c r="S13" s="42">
        <v>2000000</v>
      </c>
      <c r="T13" s="42" t="s">
        <v>79</v>
      </c>
      <c r="U13" s="42" t="s">
        <v>80</v>
      </c>
      <c r="V13" s="55">
        <v>48439114204</v>
      </c>
      <c r="W13" s="55">
        <v>133</v>
      </c>
      <c r="X13" s="37">
        <v>17</v>
      </c>
      <c r="Y13" s="37">
        <v>8</v>
      </c>
      <c r="Z13" s="37">
        <v>8</v>
      </c>
      <c r="AA13" s="37">
        <v>0</v>
      </c>
      <c r="AB13" s="37">
        <v>0</v>
      </c>
      <c r="AC13" s="37">
        <v>0</v>
      </c>
      <c r="AD13" s="37">
        <v>166</v>
      </c>
      <c r="AE13" s="7">
        <v>1976</v>
      </c>
      <c r="AF13" s="42">
        <v>5729.2326414873423</v>
      </c>
      <c r="AG13" s="95"/>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row>
    <row r="14" spans="1:107" customFormat="1" ht="15" customHeight="1" x14ac:dyDescent="0.25">
      <c r="A14" s="8">
        <v>25114</v>
      </c>
      <c r="B14" s="7" t="s">
        <v>87</v>
      </c>
      <c r="C14" s="7" t="s">
        <v>88</v>
      </c>
      <c r="D14" s="7" t="s">
        <v>89</v>
      </c>
      <c r="E14" s="13"/>
      <c r="F14" s="7">
        <v>76063</v>
      </c>
      <c r="G14" s="7" t="s">
        <v>77</v>
      </c>
      <c r="H14" s="7">
        <v>3</v>
      </c>
      <c r="I14" s="7" t="s">
        <v>78</v>
      </c>
      <c r="J14" s="21" t="s">
        <v>482</v>
      </c>
      <c r="K14" s="21" t="s">
        <v>397</v>
      </c>
      <c r="L14" s="21" t="s">
        <v>482</v>
      </c>
      <c r="M14" s="21" t="s">
        <v>482</v>
      </c>
      <c r="N14" s="7" t="s">
        <v>402</v>
      </c>
      <c r="O14" s="7">
        <v>32</v>
      </c>
      <c r="P14" s="7">
        <v>0</v>
      </c>
      <c r="Q14" s="7">
        <v>32</v>
      </c>
      <c r="R14" s="7" t="s">
        <v>75</v>
      </c>
      <c r="S14" s="42">
        <v>532600</v>
      </c>
      <c r="T14" s="42" t="s">
        <v>90</v>
      </c>
      <c r="U14" s="42" t="s">
        <v>406</v>
      </c>
      <c r="V14" s="55">
        <v>48439111309</v>
      </c>
      <c r="W14" s="55">
        <v>133</v>
      </c>
      <c r="X14" s="37">
        <v>17</v>
      </c>
      <c r="Y14" s="37">
        <v>4</v>
      </c>
      <c r="Z14" s="37">
        <v>8</v>
      </c>
      <c r="AA14" s="37">
        <v>4</v>
      </c>
      <c r="AB14" s="37">
        <v>0</v>
      </c>
      <c r="AC14" s="37">
        <v>0</v>
      </c>
      <c r="AD14" s="37">
        <v>166</v>
      </c>
      <c r="AE14" s="7">
        <v>1983</v>
      </c>
      <c r="AF14" s="42">
        <v>6147.8179091362563</v>
      </c>
      <c r="AG14" s="95"/>
    </row>
    <row r="15" spans="1:107" customFormat="1" ht="15" customHeight="1" x14ac:dyDescent="0.25">
      <c r="A15" s="8">
        <v>25118</v>
      </c>
      <c r="B15" s="7" t="s">
        <v>91</v>
      </c>
      <c r="C15" s="7" t="s">
        <v>92</v>
      </c>
      <c r="D15" s="7" t="s">
        <v>93</v>
      </c>
      <c r="E15" s="13"/>
      <c r="F15" s="7">
        <v>77437</v>
      </c>
      <c r="G15" s="7" t="s">
        <v>94</v>
      </c>
      <c r="H15" s="7">
        <v>6</v>
      </c>
      <c r="I15" s="7" t="s">
        <v>71</v>
      </c>
      <c r="J15" s="21" t="s">
        <v>482</v>
      </c>
      <c r="K15" s="21" t="s">
        <v>397</v>
      </c>
      <c r="L15" s="21" t="s">
        <v>482</v>
      </c>
      <c r="M15" s="21" t="s">
        <v>482</v>
      </c>
      <c r="N15" s="7" t="s">
        <v>402</v>
      </c>
      <c r="O15" s="7">
        <v>72</v>
      </c>
      <c r="P15" s="7">
        <v>0</v>
      </c>
      <c r="Q15" s="7">
        <v>72</v>
      </c>
      <c r="R15" s="7" t="s">
        <v>75</v>
      </c>
      <c r="S15" s="42">
        <v>997550</v>
      </c>
      <c r="T15" s="42" t="s">
        <v>90</v>
      </c>
      <c r="U15" s="42" t="s">
        <v>406</v>
      </c>
      <c r="V15" s="55">
        <v>48481740902</v>
      </c>
      <c r="W15" s="55">
        <v>133</v>
      </c>
      <c r="X15" s="37">
        <v>17</v>
      </c>
      <c r="Y15" s="37">
        <v>4</v>
      </c>
      <c r="Z15" s="37">
        <v>8</v>
      </c>
      <c r="AA15" s="37">
        <v>4</v>
      </c>
      <c r="AB15" s="37">
        <v>0</v>
      </c>
      <c r="AC15" s="37">
        <v>0</v>
      </c>
      <c r="AD15" s="37">
        <v>166</v>
      </c>
      <c r="AE15" s="7">
        <v>1983</v>
      </c>
      <c r="AF15" s="42">
        <v>11331.527855503904</v>
      </c>
      <c r="AG15" s="95"/>
    </row>
    <row r="16" spans="1:107" customFormat="1" ht="15" customHeight="1" x14ac:dyDescent="0.25">
      <c r="A16" s="8">
        <v>25170</v>
      </c>
      <c r="B16" s="7" t="s">
        <v>95</v>
      </c>
      <c r="C16" s="7" t="s">
        <v>96</v>
      </c>
      <c r="D16" s="7" t="s">
        <v>97</v>
      </c>
      <c r="E16" s="13"/>
      <c r="F16" s="7">
        <v>75633</v>
      </c>
      <c r="G16" s="7" t="s">
        <v>98</v>
      </c>
      <c r="H16" s="7">
        <v>4</v>
      </c>
      <c r="I16" s="7" t="s">
        <v>71</v>
      </c>
      <c r="J16" s="21" t="s">
        <v>482</v>
      </c>
      <c r="K16" s="21" t="s">
        <v>397</v>
      </c>
      <c r="L16" s="21" t="s">
        <v>482</v>
      </c>
      <c r="M16" s="21" t="s">
        <v>482</v>
      </c>
      <c r="N16" s="7" t="s">
        <v>402</v>
      </c>
      <c r="O16" s="7">
        <v>56</v>
      </c>
      <c r="P16" s="7">
        <v>0</v>
      </c>
      <c r="Q16" s="7">
        <v>56</v>
      </c>
      <c r="R16" s="7" t="s">
        <v>72</v>
      </c>
      <c r="S16" s="42">
        <v>854285</v>
      </c>
      <c r="T16" s="42" t="s">
        <v>99</v>
      </c>
      <c r="U16" s="42" t="s">
        <v>100</v>
      </c>
      <c r="V16" s="55">
        <v>48365950401</v>
      </c>
      <c r="W16" s="55">
        <v>126</v>
      </c>
      <c r="X16" s="37">
        <v>17</v>
      </c>
      <c r="Y16" s="37">
        <v>4</v>
      </c>
      <c r="Z16" s="37">
        <v>8</v>
      </c>
      <c r="AA16" s="37">
        <v>4</v>
      </c>
      <c r="AB16" s="37">
        <v>7</v>
      </c>
      <c r="AC16" s="37">
        <v>0</v>
      </c>
      <c r="AD16" s="37">
        <v>166</v>
      </c>
      <c r="AE16" s="7">
        <v>1988</v>
      </c>
      <c r="AF16" s="42">
        <v>13868.890569566262</v>
      </c>
      <c r="AG16" s="95"/>
    </row>
    <row r="17" spans="1:107" customFormat="1" ht="15" customHeight="1" x14ac:dyDescent="0.25">
      <c r="A17" s="8">
        <v>25035</v>
      </c>
      <c r="B17" s="7" t="s">
        <v>67</v>
      </c>
      <c r="C17" s="7" t="s">
        <v>68</v>
      </c>
      <c r="D17" s="7" t="s">
        <v>69</v>
      </c>
      <c r="E17" s="13"/>
      <c r="F17" s="7">
        <v>78624</v>
      </c>
      <c r="G17" s="7" t="s">
        <v>70</v>
      </c>
      <c r="H17" s="7">
        <v>9</v>
      </c>
      <c r="I17" s="7" t="s">
        <v>71</v>
      </c>
      <c r="J17" s="21" t="s">
        <v>482</v>
      </c>
      <c r="K17" s="21" t="s">
        <v>397</v>
      </c>
      <c r="L17" s="21" t="s">
        <v>482</v>
      </c>
      <c r="M17" s="21" t="s">
        <v>483</v>
      </c>
      <c r="N17" s="7" t="s">
        <v>402</v>
      </c>
      <c r="O17" s="7">
        <v>47</v>
      </c>
      <c r="P17" s="7">
        <v>1</v>
      </c>
      <c r="Q17" s="7">
        <v>48</v>
      </c>
      <c r="R17" s="7" t="s">
        <v>72</v>
      </c>
      <c r="S17" s="42">
        <v>603701.2699999999</v>
      </c>
      <c r="T17" s="42" t="s">
        <v>73</v>
      </c>
      <c r="U17" s="42" t="s">
        <v>74</v>
      </c>
      <c r="V17" s="55">
        <v>48171950402</v>
      </c>
      <c r="W17" s="55">
        <v>133</v>
      </c>
      <c r="X17" s="37">
        <v>17</v>
      </c>
      <c r="Y17" s="37">
        <v>8</v>
      </c>
      <c r="Z17" s="37">
        <v>8</v>
      </c>
      <c r="AA17" s="37">
        <v>0</v>
      </c>
      <c r="AB17" s="37">
        <v>0</v>
      </c>
      <c r="AC17" s="37">
        <v>0</v>
      </c>
      <c r="AD17" s="37">
        <v>166</v>
      </c>
      <c r="AE17" s="7">
        <v>1991</v>
      </c>
      <c r="AF17" s="42">
        <v>9717.1901705842356</v>
      </c>
      <c r="AG17" s="95"/>
    </row>
    <row r="18" spans="1:107" customFormat="1" ht="15" customHeight="1" x14ac:dyDescent="0.25">
      <c r="A18" s="8">
        <v>25040</v>
      </c>
      <c r="B18" s="7" t="s">
        <v>405</v>
      </c>
      <c r="C18" s="7" t="s">
        <v>84</v>
      </c>
      <c r="D18" s="7" t="s">
        <v>85</v>
      </c>
      <c r="E18" s="13"/>
      <c r="F18" s="7">
        <v>78881</v>
      </c>
      <c r="G18" s="7" t="s">
        <v>86</v>
      </c>
      <c r="H18" s="7">
        <v>11</v>
      </c>
      <c r="I18" s="7" t="s">
        <v>71</v>
      </c>
      <c r="J18" s="21" t="s">
        <v>482</v>
      </c>
      <c r="K18" s="21" t="s">
        <v>397</v>
      </c>
      <c r="L18" s="21" t="s">
        <v>482</v>
      </c>
      <c r="M18" s="21" t="s">
        <v>483</v>
      </c>
      <c r="N18" s="7" t="s">
        <v>402</v>
      </c>
      <c r="O18" s="7">
        <v>24</v>
      </c>
      <c r="P18" s="7">
        <v>0</v>
      </c>
      <c r="Q18" s="7">
        <v>24</v>
      </c>
      <c r="R18" s="7" t="s">
        <v>75</v>
      </c>
      <c r="S18" s="42">
        <v>419723.17</v>
      </c>
      <c r="T18" s="42" t="s">
        <v>82</v>
      </c>
      <c r="U18" s="42" t="s">
        <v>83</v>
      </c>
      <c r="V18" s="55">
        <v>48463950100</v>
      </c>
      <c r="W18" s="55">
        <v>133</v>
      </c>
      <c r="X18" s="37">
        <v>17</v>
      </c>
      <c r="Y18" s="37">
        <v>4</v>
      </c>
      <c r="Z18" s="37">
        <v>8</v>
      </c>
      <c r="AA18" s="37">
        <v>4</v>
      </c>
      <c r="AB18" s="37">
        <v>0</v>
      </c>
      <c r="AC18" s="37">
        <v>0</v>
      </c>
      <c r="AD18" s="37">
        <v>164</v>
      </c>
      <c r="AE18" s="7">
        <v>1988</v>
      </c>
      <c r="AF18" s="42">
        <v>7500.2136478589764</v>
      </c>
      <c r="AG18" s="95" t="s">
        <v>490</v>
      </c>
    </row>
    <row r="19" spans="1:107" customFormat="1" ht="15" customHeight="1" x14ac:dyDescent="0.25">
      <c r="A19" s="8">
        <v>25185</v>
      </c>
      <c r="B19" s="7" t="s">
        <v>107</v>
      </c>
      <c r="C19" s="7" t="s">
        <v>108</v>
      </c>
      <c r="D19" s="7" t="s">
        <v>109</v>
      </c>
      <c r="E19" s="13"/>
      <c r="F19" s="7">
        <v>77486</v>
      </c>
      <c r="G19" s="7" t="s">
        <v>110</v>
      </c>
      <c r="H19" s="7">
        <v>6</v>
      </c>
      <c r="I19" s="7" t="s">
        <v>71</v>
      </c>
      <c r="J19" s="21" t="s">
        <v>482</v>
      </c>
      <c r="K19" s="21" t="s">
        <v>397</v>
      </c>
      <c r="L19" s="21" t="s">
        <v>482</v>
      </c>
      <c r="M19" s="21" t="s">
        <v>482</v>
      </c>
      <c r="N19" s="7" t="s">
        <v>402</v>
      </c>
      <c r="O19" s="7">
        <v>56</v>
      </c>
      <c r="P19" s="7">
        <v>0</v>
      </c>
      <c r="Q19" s="7">
        <v>56</v>
      </c>
      <c r="R19" s="7" t="s">
        <v>75</v>
      </c>
      <c r="S19" s="42">
        <v>681000</v>
      </c>
      <c r="T19" s="42" t="s">
        <v>104</v>
      </c>
      <c r="U19" s="42" t="s">
        <v>105</v>
      </c>
      <c r="V19" s="55">
        <v>48039662000</v>
      </c>
      <c r="W19" s="55">
        <v>129</v>
      </c>
      <c r="X19" s="37">
        <v>17</v>
      </c>
      <c r="Y19" s="37">
        <v>4</v>
      </c>
      <c r="Z19" s="37">
        <v>8</v>
      </c>
      <c r="AA19" s="37">
        <v>4</v>
      </c>
      <c r="AB19" s="37">
        <v>0</v>
      </c>
      <c r="AC19" s="37">
        <v>0</v>
      </c>
      <c r="AD19" s="37">
        <v>162</v>
      </c>
      <c r="AE19" s="7">
        <v>1985</v>
      </c>
      <c r="AF19" s="42">
        <v>4901.2113707318595</v>
      </c>
      <c r="AG19" s="95"/>
    </row>
    <row r="20" spans="1:107" customFormat="1" ht="15" customHeight="1" x14ac:dyDescent="0.25">
      <c r="A20" s="8">
        <v>25183</v>
      </c>
      <c r="B20" s="7" t="s">
        <v>101</v>
      </c>
      <c r="C20" s="7" t="s">
        <v>407</v>
      </c>
      <c r="D20" s="7" t="s">
        <v>102</v>
      </c>
      <c r="E20" s="13"/>
      <c r="F20" s="7">
        <v>77327</v>
      </c>
      <c r="G20" s="7" t="s">
        <v>103</v>
      </c>
      <c r="H20" s="7">
        <v>6</v>
      </c>
      <c r="I20" s="7" t="s">
        <v>71</v>
      </c>
      <c r="J20" s="21" t="s">
        <v>482</v>
      </c>
      <c r="K20" s="21" t="s">
        <v>397</v>
      </c>
      <c r="L20" s="21" t="s">
        <v>482</v>
      </c>
      <c r="M20" s="21" t="s">
        <v>482</v>
      </c>
      <c r="N20" s="7" t="s">
        <v>402</v>
      </c>
      <c r="O20" s="7">
        <v>48</v>
      </c>
      <c r="P20" s="7">
        <v>0</v>
      </c>
      <c r="Q20" s="7">
        <v>48</v>
      </c>
      <c r="R20" s="7" t="s">
        <v>75</v>
      </c>
      <c r="S20" s="42">
        <v>585000</v>
      </c>
      <c r="T20" s="42" t="s">
        <v>104</v>
      </c>
      <c r="U20" s="42" t="s">
        <v>105</v>
      </c>
      <c r="V20" s="55">
        <v>48291700303</v>
      </c>
      <c r="W20" s="55">
        <v>129</v>
      </c>
      <c r="X20" s="37">
        <v>17</v>
      </c>
      <c r="Y20" s="37">
        <v>4</v>
      </c>
      <c r="Z20" s="37">
        <v>8</v>
      </c>
      <c r="AA20" s="37">
        <v>4</v>
      </c>
      <c r="AB20" s="37">
        <v>0</v>
      </c>
      <c r="AC20" s="37">
        <v>0</v>
      </c>
      <c r="AD20" s="37">
        <v>162</v>
      </c>
      <c r="AE20" s="7">
        <v>1991</v>
      </c>
      <c r="AF20" s="42">
        <v>7122.7554262497397</v>
      </c>
      <c r="AG20" s="95"/>
    </row>
    <row r="21" spans="1:107" customFormat="1" ht="15" customHeight="1" x14ac:dyDescent="0.25">
      <c r="A21" s="8">
        <v>25123</v>
      </c>
      <c r="B21" s="7" t="s">
        <v>123</v>
      </c>
      <c r="C21" s="7" t="s">
        <v>416</v>
      </c>
      <c r="D21" s="7" t="s">
        <v>124</v>
      </c>
      <c r="E21" s="13"/>
      <c r="F21" s="7">
        <v>77656</v>
      </c>
      <c r="G21" s="7" t="s">
        <v>125</v>
      </c>
      <c r="H21" s="7">
        <v>5</v>
      </c>
      <c r="I21" s="7" t="s">
        <v>71</v>
      </c>
      <c r="J21" s="21" t="s">
        <v>397</v>
      </c>
      <c r="K21" s="21" t="s">
        <v>482</v>
      </c>
      <c r="L21" s="21" t="s">
        <v>397</v>
      </c>
      <c r="M21" s="21" t="s">
        <v>484</v>
      </c>
      <c r="N21" s="7" t="s">
        <v>402</v>
      </c>
      <c r="O21" s="7">
        <v>80</v>
      </c>
      <c r="P21" s="7">
        <v>0</v>
      </c>
      <c r="Q21" s="7">
        <v>80</v>
      </c>
      <c r="R21" s="7" t="s">
        <v>75</v>
      </c>
      <c r="S21" s="42">
        <v>902266.054</v>
      </c>
      <c r="T21" s="42" t="s">
        <v>126</v>
      </c>
      <c r="U21" s="42" t="s">
        <v>127</v>
      </c>
      <c r="V21" s="55">
        <v>48199030700</v>
      </c>
      <c r="W21" s="55">
        <v>135</v>
      </c>
      <c r="X21" s="37">
        <v>17</v>
      </c>
      <c r="Y21" s="37">
        <v>4</v>
      </c>
      <c r="Z21" s="37">
        <v>8</v>
      </c>
      <c r="AA21" s="37">
        <v>4</v>
      </c>
      <c r="AB21" s="37">
        <v>0</v>
      </c>
      <c r="AC21" s="37">
        <v>0</v>
      </c>
      <c r="AD21" s="37">
        <v>168</v>
      </c>
      <c r="AE21" s="7"/>
      <c r="AF21" s="42">
        <v>11491.435972717143</v>
      </c>
      <c r="AG21" s="95"/>
    </row>
    <row r="22" spans="1:107" customFormat="1" ht="15" customHeight="1" x14ac:dyDescent="0.25">
      <c r="A22" s="8">
        <v>25093</v>
      </c>
      <c r="B22" s="7" t="s">
        <v>412</v>
      </c>
      <c r="C22" s="7" t="s">
        <v>413</v>
      </c>
      <c r="D22" s="7" t="s">
        <v>121</v>
      </c>
      <c r="E22" s="13"/>
      <c r="F22" s="7">
        <v>76708</v>
      </c>
      <c r="G22" s="7" t="s">
        <v>414</v>
      </c>
      <c r="H22" s="7">
        <v>8</v>
      </c>
      <c r="I22" s="7" t="s">
        <v>78</v>
      </c>
      <c r="J22" s="21" t="s">
        <v>397</v>
      </c>
      <c r="K22" s="21" t="s">
        <v>482</v>
      </c>
      <c r="L22" s="21" t="s">
        <v>482</v>
      </c>
      <c r="M22" s="21" t="s">
        <v>482</v>
      </c>
      <c r="N22" s="7" t="s">
        <v>402</v>
      </c>
      <c r="O22" s="7">
        <v>194</v>
      </c>
      <c r="P22" s="7">
        <v>2</v>
      </c>
      <c r="Q22" s="7">
        <v>196</v>
      </c>
      <c r="R22" s="7" t="s">
        <v>72</v>
      </c>
      <c r="S22" s="42">
        <v>2000000</v>
      </c>
      <c r="T22" s="42" t="s">
        <v>114</v>
      </c>
      <c r="U22" s="42" t="s">
        <v>410</v>
      </c>
      <c r="V22" s="55">
        <v>48309003000</v>
      </c>
      <c r="W22" s="55">
        <v>126</v>
      </c>
      <c r="X22" s="37">
        <v>17</v>
      </c>
      <c r="Y22" s="37">
        <v>4</v>
      </c>
      <c r="Z22" s="37">
        <v>8</v>
      </c>
      <c r="AA22" s="37">
        <v>4</v>
      </c>
      <c r="AB22" s="37">
        <v>7</v>
      </c>
      <c r="AC22" s="37">
        <v>0</v>
      </c>
      <c r="AD22" s="37">
        <v>166</v>
      </c>
      <c r="AE22" s="7"/>
      <c r="AF22" s="42">
        <v>3565.8837933905352</v>
      </c>
      <c r="AG22" s="95"/>
    </row>
    <row r="23" spans="1:107" customFormat="1" ht="15" customHeight="1" x14ac:dyDescent="0.25">
      <c r="A23" s="8">
        <v>25171</v>
      </c>
      <c r="B23" s="7" t="s">
        <v>129</v>
      </c>
      <c r="C23" s="7" t="s">
        <v>130</v>
      </c>
      <c r="D23" s="7" t="s">
        <v>131</v>
      </c>
      <c r="E23" s="13"/>
      <c r="F23" s="7">
        <v>75117</v>
      </c>
      <c r="G23" s="7" t="s">
        <v>132</v>
      </c>
      <c r="H23" s="7">
        <v>4</v>
      </c>
      <c r="I23" s="7" t="s">
        <v>71</v>
      </c>
      <c r="J23" s="21" t="s">
        <v>397</v>
      </c>
      <c r="K23" s="21" t="s">
        <v>482</v>
      </c>
      <c r="L23" s="21" t="s">
        <v>482</v>
      </c>
      <c r="M23" s="21" t="s">
        <v>482</v>
      </c>
      <c r="N23" s="7" t="s">
        <v>402</v>
      </c>
      <c r="O23" s="7">
        <v>24</v>
      </c>
      <c r="P23" s="7">
        <v>0</v>
      </c>
      <c r="Q23" s="7">
        <v>24</v>
      </c>
      <c r="R23" s="7" t="s">
        <v>72</v>
      </c>
      <c r="S23" s="42">
        <v>418013</v>
      </c>
      <c r="T23" s="42" t="s">
        <v>99</v>
      </c>
      <c r="U23" s="42" t="s">
        <v>100</v>
      </c>
      <c r="V23" s="55">
        <v>48467950300</v>
      </c>
      <c r="W23" s="55">
        <v>133</v>
      </c>
      <c r="X23" s="37">
        <v>17</v>
      </c>
      <c r="Y23" s="37">
        <v>4</v>
      </c>
      <c r="Z23" s="37">
        <v>8</v>
      </c>
      <c r="AA23" s="37">
        <v>4</v>
      </c>
      <c r="AB23" s="37">
        <v>0</v>
      </c>
      <c r="AC23" s="37">
        <v>0</v>
      </c>
      <c r="AD23" s="37">
        <v>166</v>
      </c>
      <c r="AE23" s="7"/>
      <c r="AF23" s="42">
        <v>3841.5351797191979</v>
      </c>
      <c r="AG23" s="95"/>
    </row>
    <row r="24" spans="1:107" customFormat="1" ht="15" customHeight="1" x14ac:dyDescent="0.25">
      <c r="A24" s="8">
        <v>25172</v>
      </c>
      <c r="B24" s="7" t="s">
        <v>133</v>
      </c>
      <c r="C24" s="7" t="s">
        <v>134</v>
      </c>
      <c r="D24" s="7" t="s">
        <v>135</v>
      </c>
      <c r="E24" s="13"/>
      <c r="F24" s="7">
        <v>75563</v>
      </c>
      <c r="G24" s="7" t="s">
        <v>136</v>
      </c>
      <c r="H24" s="7">
        <v>4</v>
      </c>
      <c r="I24" s="7" t="s">
        <v>71</v>
      </c>
      <c r="J24" s="21" t="s">
        <v>397</v>
      </c>
      <c r="K24" s="21" t="s">
        <v>482</v>
      </c>
      <c r="L24" s="21" t="s">
        <v>482</v>
      </c>
      <c r="M24" s="21" t="s">
        <v>482</v>
      </c>
      <c r="N24" s="7" t="s">
        <v>402</v>
      </c>
      <c r="O24" s="7">
        <v>24</v>
      </c>
      <c r="P24" s="7">
        <v>0</v>
      </c>
      <c r="Q24" s="7">
        <v>24</v>
      </c>
      <c r="R24" s="7" t="s">
        <v>72</v>
      </c>
      <c r="S24" s="42">
        <v>419052</v>
      </c>
      <c r="T24" s="42" t="s">
        <v>99</v>
      </c>
      <c r="U24" s="42" t="s">
        <v>100</v>
      </c>
      <c r="V24" s="55">
        <v>48067950602</v>
      </c>
      <c r="W24" s="55">
        <v>126</v>
      </c>
      <c r="X24" s="37">
        <v>17</v>
      </c>
      <c r="Y24" s="37">
        <v>4</v>
      </c>
      <c r="Z24" s="37">
        <v>8</v>
      </c>
      <c r="AA24" s="37">
        <v>4</v>
      </c>
      <c r="AB24" s="37">
        <v>7</v>
      </c>
      <c r="AC24" s="37">
        <v>0</v>
      </c>
      <c r="AD24" s="37">
        <v>166</v>
      </c>
      <c r="AE24" s="7"/>
      <c r="AF24" s="42">
        <v>4583.659182898271</v>
      </c>
      <c r="AG24" s="95"/>
    </row>
    <row r="25" spans="1:107" customFormat="1" ht="15" customHeight="1" x14ac:dyDescent="0.25">
      <c r="A25" s="8">
        <v>25072</v>
      </c>
      <c r="B25" s="7" t="s">
        <v>408</v>
      </c>
      <c r="C25" s="7" t="s">
        <v>111</v>
      </c>
      <c r="D25" s="7" t="s">
        <v>112</v>
      </c>
      <c r="E25" s="13"/>
      <c r="F25" s="7" t="s">
        <v>409</v>
      </c>
      <c r="G25" s="7" t="s">
        <v>113</v>
      </c>
      <c r="H25" s="7">
        <v>7</v>
      </c>
      <c r="I25" s="7" t="s">
        <v>78</v>
      </c>
      <c r="J25" s="21" t="s">
        <v>397</v>
      </c>
      <c r="K25" s="21" t="s">
        <v>482</v>
      </c>
      <c r="L25" s="21" t="s">
        <v>482</v>
      </c>
      <c r="M25" s="21" t="s">
        <v>482</v>
      </c>
      <c r="N25" s="7" t="s">
        <v>402</v>
      </c>
      <c r="O25" s="7">
        <v>37</v>
      </c>
      <c r="P25" s="7">
        <v>1</v>
      </c>
      <c r="Q25" s="7">
        <v>38</v>
      </c>
      <c r="R25" s="7" t="s">
        <v>72</v>
      </c>
      <c r="S25" s="42">
        <v>702210.15</v>
      </c>
      <c r="T25" s="42" t="s">
        <v>114</v>
      </c>
      <c r="U25" s="42" t="s">
        <v>410</v>
      </c>
      <c r="V25" s="55">
        <v>48453002410</v>
      </c>
      <c r="W25" s="55">
        <v>126</v>
      </c>
      <c r="X25" s="37">
        <v>17</v>
      </c>
      <c r="Y25" s="37">
        <v>4</v>
      </c>
      <c r="Z25" s="37">
        <v>8</v>
      </c>
      <c r="AA25" s="37">
        <v>4</v>
      </c>
      <c r="AB25" s="37">
        <v>7</v>
      </c>
      <c r="AC25" s="37">
        <v>0</v>
      </c>
      <c r="AD25" s="37">
        <v>166</v>
      </c>
      <c r="AE25" s="7"/>
      <c r="AF25" s="42">
        <v>6080.8680648898562</v>
      </c>
      <c r="AG25" s="70"/>
      <c r="AH25" s="13"/>
      <c r="AI25" s="13"/>
      <c r="AJ25" s="13"/>
      <c r="AK25" s="13"/>
      <c r="AL25" s="13"/>
      <c r="AM25" s="13"/>
      <c r="AN25" s="13"/>
      <c r="AO25" s="13"/>
      <c r="AP25" s="13"/>
      <c r="AQ25" s="13"/>
      <c r="AR25" s="13"/>
      <c r="AS25" s="13"/>
      <c r="AT25" s="13"/>
      <c r="AU25" s="13"/>
      <c r="AV25" s="13"/>
      <c r="AW25" s="13"/>
      <c r="AX25" s="13"/>
      <c r="AY25" s="13"/>
      <c r="AZ25" s="13"/>
      <c r="BA25" s="13"/>
      <c r="BB25" s="13"/>
      <c r="BC25" s="13"/>
      <c r="BD25" s="13"/>
      <c r="BE25" s="13"/>
      <c r="BF25" s="13"/>
      <c r="BG25" s="13"/>
      <c r="BH25" s="13"/>
      <c r="BI25" s="13"/>
      <c r="BJ25" s="13"/>
      <c r="BK25" s="13"/>
      <c r="BL25" s="13"/>
      <c r="BM25" s="13"/>
      <c r="BN25" s="13"/>
      <c r="BO25" s="13"/>
      <c r="BP25" s="13"/>
      <c r="BQ25" s="13"/>
      <c r="BR25" s="13"/>
      <c r="BS25" s="13"/>
      <c r="BT25" s="13"/>
      <c r="BU25" s="13"/>
      <c r="BV25" s="13"/>
      <c r="BW25" s="13"/>
      <c r="BX25" s="13"/>
      <c r="BY25" s="13"/>
      <c r="BZ25" s="13"/>
      <c r="CA25" s="13"/>
      <c r="CB25" s="13"/>
      <c r="CC25" s="13"/>
      <c r="CD25" s="13"/>
      <c r="CE25" s="13"/>
      <c r="CF25" s="13"/>
      <c r="CG25" s="13"/>
      <c r="CH25" s="13"/>
      <c r="CI25" s="13"/>
      <c r="CJ25" s="13"/>
      <c r="CK25" s="13"/>
      <c r="CL25" s="13"/>
      <c r="CM25" s="13"/>
      <c r="CN25" s="13"/>
      <c r="CO25" s="13"/>
      <c r="CP25" s="13"/>
      <c r="CQ25" s="13"/>
      <c r="CR25" s="13"/>
      <c r="CS25" s="13"/>
      <c r="CT25" s="13"/>
      <c r="CU25" s="13"/>
      <c r="CV25" s="13"/>
      <c r="CW25" s="13"/>
      <c r="CX25" s="13"/>
      <c r="CY25" s="13"/>
      <c r="CZ25" s="13"/>
      <c r="DA25" s="14"/>
      <c r="DB25" s="14"/>
      <c r="DC25" s="14"/>
    </row>
    <row r="26" spans="1:107" customFormat="1" ht="15" customHeight="1" x14ac:dyDescent="0.25">
      <c r="A26" s="8">
        <v>25204</v>
      </c>
      <c r="B26" s="7" t="s">
        <v>137</v>
      </c>
      <c r="C26" s="7" t="s">
        <v>138</v>
      </c>
      <c r="D26" s="7" t="s">
        <v>121</v>
      </c>
      <c r="E26" s="13"/>
      <c r="F26" s="7">
        <v>76704</v>
      </c>
      <c r="G26" s="7" t="s">
        <v>414</v>
      </c>
      <c r="H26" s="7">
        <v>8</v>
      </c>
      <c r="I26" s="7" t="s">
        <v>78</v>
      </c>
      <c r="J26" s="21" t="s">
        <v>397</v>
      </c>
      <c r="K26" s="21" t="s">
        <v>482</v>
      </c>
      <c r="L26" s="21" t="s">
        <v>397</v>
      </c>
      <c r="M26" s="21" t="s">
        <v>483</v>
      </c>
      <c r="N26" s="7" t="s">
        <v>417</v>
      </c>
      <c r="O26" s="7">
        <v>70</v>
      </c>
      <c r="P26" s="7">
        <v>0</v>
      </c>
      <c r="Q26" s="7">
        <v>70</v>
      </c>
      <c r="R26" s="7" t="s">
        <v>75</v>
      </c>
      <c r="S26" s="42">
        <v>2000000</v>
      </c>
      <c r="T26" s="42" t="s">
        <v>139</v>
      </c>
      <c r="U26" s="42" t="s">
        <v>140</v>
      </c>
      <c r="V26" s="55">
        <v>48309001402</v>
      </c>
      <c r="W26" s="55">
        <v>126</v>
      </c>
      <c r="X26" s="37">
        <v>17</v>
      </c>
      <c r="Y26" s="37">
        <v>4</v>
      </c>
      <c r="Z26" s="37">
        <v>8</v>
      </c>
      <c r="AA26" s="37">
        <v>4</v>
      </c>
      <c r="AB26" s="37">
        <v>7</v>
      </c>
      <c r="AC26" s="37">
        <v>0</v>
      </c>
      <c r="AD26" s="37">
        <v>166</v>
      </c>
      <c r="AE26" s="7"/>
      <c r="AF26" s="42">
        <v>10232.221436698768</v>
      </c>
      <c r="AG26" s="95"/>
    </row>
    <row r="27" spans="1:107" customFormat="1" ht="15" customHeight="1" x14ac:dyDescent="0.25">
      <c r="A27" s="8">
        <v>25077</v>
      </c>
      <c r="B27" s="7" t="s">
        <v>115</v>
      </c>
      <c r="C27" s="7" t="s">
        <v>411</v>
      </c>
      <c r="D27" s="7" t="s">
        <v>116</v>
      </c>
      <c r="E27" s="13"/>
      <c r="F27" s="7">
        <v>78572</v>
      </c>
      <c r="G27" s="7" t="s">
        <v>117</v>
      </c>
      <c r="H27" s="7">
        <v>11</v>
      </c>
      <c r="I27" s="7" t="s">
        <v>78</v>
      </c>
      <c r="J27" s="21" t="s">
        <v>397</v>
      </c>
      <c r="K27" s="21" t="s">
        <v>482</v>
      </c>
      <c r="L27" s="21" t="s">
        <v>482</v>
      </c>
      <c r="M27" s="21" t="s">
        <v>482</v>
      </c>
      <c r="N27" s="7" t="s">
        <v>118</v>
      </c>
      <c r="O27" s="7">
        <v>64</v>
      </c>
      <c r="P27" s="7">
        <v>8</v>
      </c>
      <c r="Q27" s="7">
        <v>72</v>
      </c>
      <c r="R27" s="7" t="s">
        <v>75</v>
      </c>
      <c r="S27" s="42">
        <v>1868000</v>
      </c>
      <c r="T27" s="42" t="s">
        <v>119</v>
      </c>
      <c r="U27" s="42" t="s">
        <v>120</v>
      </c>
      <c r="V27" s="55">
        <v>48215020406</v>
      </c>
      <c r="W27" s="55">
        <v>133</v>
      </c>
      <c r="X27" s="37">
        <v>17</v>
      </c>
      <c r="Y27" s="37">
        <v>4</v>
      </c>
      <c r="Z27" s="37">
        <v>8</v>
      </c>
      <c r="AA27" s="37">
        <v>4</v>
      </c>
      <c r="AB27" s="37">
        <v>0</v>
      </c>
      <c r="AC27" s="37">
        <v>0</v>
      </c>
      <c r="AD27" s="37">
        <v>166</v>
      </c>
      <c r="AE27" s="7"/>
      <c r="AF27" s="42">
        <v>23768.506329539428</v>
      </c>
      <c r="AG27" s="95"/>
    </row>
    <row r="28" spans="1:107" customFormat="1" ht="15" customHeight="1" x14ac:dyDescent="0.25">
      <c r="A28" s="8">
        <v>25107</v>
      </c>
      <c r="B28" s="7" t="s">
        <v>122</v>
      </c>
      <c r="C28" s="7" t="s">
        <v>415</v>
      </c>
      <c r="D28" s="7" t="s">
        <v>112</v>
      </c>
      <c r="E28" s="13"/>
      <c r="F28" s="7">
        <v>78752</v>
      </c>
      <c r="G28" s="7" t="s">
        <v>113</v>
      </c>
      <c r="H28" s="7">
        <v>7</v>
      </c>
      <c r="I28" s="7" t="s">
        <v>78</v>
      </c>
      <c r="J28" s="21" t="s">
        <v>397</v>
      </c>
      <c r="K28" s="21" t="s">
        <v>482</v>
      </c>
      <c r="L28" s="21" t="s">
        <v>482</v>
      </c>
      <c r="M28" s="21" t="s">
        <v>482</v>
      </c>
      <c r="N28" s="7" t="s">
        <v>402</v>
      </c>
      <c r="O28" s="7">
        <v>60</v>
      </c>
      <c r="P28" s="7">
        <v>0</v>
      </c>
      <c r="Q28" s="7">
        <v>60</v>
      </c>
      <c r="R28" s="7" t="s">
        <v>72</v>
      </c>
      <c r="S28" s="42">
        <v>1023464.08</v>
      </c>
      <c r="T28" s="42" t="s">
        <v>114</v>
      </c>
      <c r="U28" s="42" t="s">
        <v>410</v>
      </c>
      <c r="V28" s="55">
        <v>48453040200</v>
      </c>
      <c r="W28" s="55">
        <v>124</v>
      </c>
      <c r="X28" s="37">
        <v>17</v>
      </c>
      <c r="Y28" s="37">
        <v>4</v>
      </c>
      <c r="Z28" s="37">
        <v>8</v>
      </c>
      <c r="AA28" s="37">
        <v>4</v>
      </c>
      <c r="AB28" s="37">
        <v>7</v>
      </c>
      <c r="AC28" s="37">
        <v>0</v>
      </c>
      <c r="AD28" s="37">
        <v>164</v>
      </c>
      <c r="AE28" s="7"/>
      <c r="AF28" s="42">
        <v>3212.9866710962328</v>
      </c>
      <c r="AG28" s="95"/>
    </row>
    <row r="29" spans="1:107" ht="15" customHeight="1" x14ac:dyDescent="0.25">
      <c r="A29" s="100" t="s">
        <v>24</v>
      </c>
      <c r="B29" s="15"/>
      <c r="C29" s="64">
        <v>14080873.949999999</v>
      </c>
      <c r="D29" s="71"/>
      <c r="E29" s="73"/>
      <c r="F29" s="70"/>
      <c r="G29" s="71"/>
      <c r="H29" s="73"/>
      <c r="I29" s="24"/>
      <c r="J29" s="22"/>
      <c r="K29" s="22"/>
      <c r="L29" s="22"/>
      <c r="N29" s="16"/>
      <c r="O29" s="16"/>
      <c r="P29" s="16"/>
      <c r="Q29" s="16"/>
      <c r="R29" s="17" t="s">
        <v>20</v>
      </c>
      <c r="S29" s="41">
        <f>SUM(S13:S28)</f>
        <v>16006864.723999999</v>
      </c>
      <c r="T29" s="18"/>
      <c r="U29" s="16"/>
      <c r="V29" s="60"/>
      <c r="W29" s="16"/>
      <c r="X29" s="18"/>
      <c r="Y29" s="18"/>
      <c r="AC29" s="34"/>
      <c r="AD29" s="34"/>
      <c r="AE29"/>
      <c r="AF29" s="38"/>
      <c r="AG29" s="95"/>
      <c r="AH29"/>
      <c r="AI29"/>
      <c r="AJ29"/>
      <c r="AK29"/>
      <c r="AL29"/>
      <c r="AM29"/>
      <c r="AN29"/>
      <c r="AO29"/>
      <c r="AP29"/>
      <c r="AQ29"/>
      <c r="AR29"/>
      <c r="AS29"/>
      <c r="AT29"/>
      <c r="AU29"/>
      <c r="AV29"/>
      <c r="AW29"/>
      <c r="AX29"/>
      <c r="AY29"/>
      <c r="AZ29"/>
      <c r="BA29"/>
      <c r="BB29"/>
      <c r="BC29"/>
      <c r="BD29"/>
      <c r="BE29"/>
      <c r="BF29"/>
      <c r="BG29"/>
      <c r="BH29"/>
      <c r="BI29"/>
      <c r="BJ29"/>
      <c r="BK29"/>
      <c r="BL29"/>
      <c r="BM29"/>
      <c r="BN29"/>
      <c r="BO29"/>
      <c r="BP29"/>
      <c r="BQ29"/>
      <c r="BR29"/>
      <c r="BS29"/>
      <c r="BT29"/>
      <c r="BU29"/>
      <c r="BV29"/>
      <c r="BW29"/>
      <c r="BX29"/>
      <c r="BY29"/>
      <c r="BZ29"/>
      <c r="CA29"/>
      <c r="CB29"/>
      <c r="CC29"/>
      <c r="CD29"/>
      <c r="CE29"/>
      <c r="CF29"/>
      <c r="CG29"/>
      <c r="CH29"/>
      <c r="CI29"/>
      <c r="CJ29"/>
      <c r="CK29"/>
      <c r="CL29"/>
      <c r="CM29"/>
      <c r="CN29"/>
      <c r="CO29"/>
      <c r="CP29"/>
      <c r="CQ29"/>
      <c r="CR29"/>
      <c r="CS29"/>
      <c r="CT29"/>
      <c r="CU29"/>
      <c r="CV29"/>
      <c r="CW29"/>
      <c r="CX29"/>
      <c r="CY29"/>
      <c r="CZ29"/>
      <c r="DA29"/>
      <c r="DB29"/>
      <c r="DC29"/>
    </row>
    <row r="30" spans="1:107" ht="15" customHeight="1" x14ac:dyDescent="0.25">
      <c r="A30" s="100"/>
      <c r="B30" s="19" t="s">
        <v>21</v>
      </c>
      <c r="C30" s="64">
        <v>4693624.6500000004</v>
      </c>
      <c r="D30" s="71"/>
      <c r="E30" s="73"/>
      <c r="F30" s="70"/>
      <c r="G30" s="71"/>
      <c r="H30" s="73"/>
      <c r="I30" s="24"/>
      <c r="J30" s="22"/>
      <c r="K30" s="22"/>
      <c r="L30" s="22"/>
      <c r="M30" s="22"/>
      <c r="N30" s="16"/>
      <c r="O30" s="16"/>
      <c r="P30" s="16"/>
      <c r="Q30" s="16"/>
      <c r="R30" s="17"/>
      <c r="S30" s="41"/>
      <c r="T30" s="18"/>
      <c r="U30" s="16"/>
      <c r="V30" s="60"/>
      <c r="W30" s="16"/>
      <c r="X30" s="18"/>
      <c r="Y30" s="18"/>
      <c r="AC30" s="34"/>
      <c r="AD30" s="34"/>
      <c r="AE30"/>
      <c r="AF30" s="38"/>
      <c r="AG30" s="95"/>
      <c r="AH30"/>
      <c r="AI30"/>
      <c r="AJ30"/>
      <c r="AK30"/>
      <c r="AL30"/>
      <c r="AM30"/>
      <c r="AN30"/>
      <c r="AO30"/>
      <c r="AP30"/>
      <c r="AQ30"/>
      <c r="AR30"/>
      <c r="AS30"/>
      <c r="AT30"/>
      <c r="AU30"/>
      <c r="AV30"/>
      <c r="AW30"/>
      <c r="AX30"/>
      <c r="AY30"/>
      <c r="AZ30"/>
      <c r="BA30"/>
      <c r="BB30"/>
      <c r="BC30"/>
      <c r="BD30"/>
      <c r="BE30"/>
      <c r="BF30"/>
      <c r="BG30"/>
      <c r="BH30"/>
      <c r="BI30"/>
      <c r="BJ30"/>
      <c r="BK30"/>
      <c r="BL30"/>
      <c r="BM30"/>
      <c r="BN30"/>
      <c r="BO30"/>
      <c r="BP30"/>
      <c r="BQ30"/>
      <c r="BR30"/>
      <c r="BS30"/>
      <c r="BT30"/>
      <c r="BU30"/>
      <c r="BV30"/>
      <c r="BW30"/>
      <c r="BX30"/>
      <c r="BY30"/>
      <c r="BZ30"/>
      <c r="CA30"/>
      <c r="CB30"/>
      <c r="CC30"/>
      <c r="CD30"/>
      <c r="CE30"/>
      <c r="CF30"/>
      <c r="CG30"/>
      <c r="CH30"/>
      <c r="CI30"/>
      <c r="CJ30"/>
      <c r="CK30"/>
      <c r="CL30"/>
      <c r="CM30"/>
      <c r="CN30"/>
      <c r="CO30"/>
      <c r="CP30"/>
      <c r="CQ30"/>
      <c r="CR30"/>
      <c r="CS30"/>
      <c r="CT30"/>
      <c r="CU30"/>
      <c r="CV30"/>
      <c r="CW30"/>
      <c r="CX30"/>
      <c r="CY30"/>
      <c r="CZ30"/>
      <c r="DA30"/>
      <c r="DB30"/>
      <c r="DC30"/>
    </row>
    <row r="31" spans="1:107" s="30" customFormat="1" ht="15" customHeight="1" x14ac:dyDescent="0.25">
      <c r="A31" s="45"/>
      <c r="B31" s="45"/>
      <c r="C31" s="65"/>
      <c r="D31" s="74"/>
      <c r="E31" s="75"/>
      <c r="F31" s="70"/>
      <c r="G31" s="74"/>
      <c r="H31" s="75"/>
      <c r="I31" s="45"/>
      <c r="J31" s="46"/>
      <c r="K31" s="46"/>
      <c r="L31" s="46"/>
      <c r="M31" s="46"/>
      <c r="N31" s="45"/>
      <c r="O31" s="45"/>
      <c r="P31" s="45"/>
      <c r="Q31" s="45"/>
      <c r="R31" s="45"/>
      <c r="S31" s="47"/>
      <c r="T31" s="45"/>
      <c r="U31" s="45"/>
      <c r="V31" s="61"/>
      <c r="W31" s="45"/>
      <c r="X31" s="86"/>
      <c r="Y31" s="86"/>
      <c r="Z31" s="86"/>
      <c r="AA31" s="86"/>
      <c r="AB31" s="86"/>
      <c r="AC31" s="87"/>
      <c r="AD31" s="87"/>
      <c r="AE31" s="29"/>
      <c r="AF31" s="84"/>
      <c r="AG31" s="96"/>
    </row>
    <row r="32" spans="1:107" ht="15" customHeight="1" x14ac:dyDescent="0.2">
      <c r="A32" s="101" t="s">
        <v>23</v>
      </c>
      <c r="C32" s="35"/>
      <c r="D32" s="13"/>
      <c r="E32" s="70"/>
      <c r="F32" s="70"/>
      <c r="G32" s="13"/>
      <c r="H32" s="70"/>
    </row>
    <row r="33" spans="1:107" customFormat="1" ht="15" x14ac:dyDescent="0.25">
      <c r="A33" s="8">
        <v>25245</v>
      </c>
      <c r="B33" s="7" t="s">
        <v>142</v>
      </c>
      <c r="C33" s="7" t="s">
        <v>143</v>
      </c>
      <c r="D33" s="7" t="s">
        <v>144</v>
      </c>
      <c r="E33" s="13"/>
      <c r="F33" s="7">
        <v>79336</v>
      </c>
      <c r="G33" s="7" t="s">
        <v>145</v>
      </c>
      <c r="H33" s="7">
        <v>1</v>
      </c>
      <c r="I33" s="7" t="s">
        <v>71</v>
      </c>
      <c r="J33" s="21" t="s">
        <v>482</v>
      </c>
      <c r="K33" s="21" t="s">
        <v>482</v>
      </c>
      <c r="L33" s="21" t="s">
        <v>482</v>
      </c>
      <c r="M33" s="21" t="s">
        <v>483</v>
      </c>
      <c r="N33" s="7" t="s">
        <v>118</v>
      </c>
      <c r="O33" s="7">
        <v>53</v>
      </c>
      <c r="P33" s="7">
        <v>0</v>
      </c>
      <c r="Q33" s="7">
        <v>53</v>
      </c>
      <c r="R33" s="7" t="s">
        <v>75</v>
      </c>
      <c r="S33" s="42">
        <v>1165925</v>
      </c>
      <c r="T33" s="42" t="s">
        <v>146</v>
      </c>
      <c r="U33" s="42" t="s">
        <v>147</v>
      </c>
      <c r="V33" s="55">
        <v>48219950500</v>
      </c>
      <c r="W33" s="55">
        <v>138</v>
      </c>
      <c r="X33" s="37">
        <v>17</v>
      </c>
      <c r="Y33" s="37">
        <v>4</v>
      </c>
      <c r="Z33" s="37">
        <v>8</v>
      </c>
      <c r="AA33" s="37">
        <v>4</v>
      </c>
      <c r="AB33" s="37">
        <v>0</v>
      </c>
      <c r="AC33" s="37">
        <v>1</v>
      </c>
      <c r="AD33" s="37">
        <v>172</v>
      </c>
      <c r="AE33" s="7"/>
      <c r="AF33" s="42">
        <v>2496.5431281608435</v>
      </c>
      <c r="AG33" s="95"/>
    </row>
    <row r="34" spans="1:107" ht="15" customHeight="1" x14ac:dyDescent="0.25">
      <c r="A34" s="100" t="s">
        <v>24</v>
      </c>
      <c r="B34" s="15"/>
      <c r="C34" s="64">
        <v>796852.39106945321</v>
      </c>
      <c r="D34" s="71"/>
      <c r="E34" s="73"/>
      <c r="F34" s="70"/>
      <c r="G34" s="71"/>
      <c r="H34" s="73"/>
      <c r="I34" s="24"/>
      <c r="J34" s="22"/>
      <c r="K34" s="22"/>
      <c r="L34" s="22"/>
      <c r="M34" s="22"/>
      <c r="N34" s="16"/>
      <c r="O34" s="16"/>
      <c r="P34" s="16"/>
      <c r="Q34" s="16"/>
      <c r="R34" s="17" t="s">
        <v>20</v>
      </c>
      <c r="S34" s="41">
        <f>SUM(S33:S33)</f>
        <v>1165925</v>
      </c>
      <c r="T34" s="18"/>
      <c r="U34" s="16"/>
      <c r="V34" s="60"/>
      <c r="W34" s="16"/>
      <c r="X34" s="18"/>
      <c r="Y34" s="18"/>
      <c r="AC34" s="34"/>
      <c r="AD34" s="34"/>
      <c r="AE34"/>
      <c r="AF34" s="38"/>
      <c r="AG34" s="95"/>
      <c r="AH34"/>
      <c r="AI34"/>
      <c r="AJ34"/>
      <c r="AK34"/>
      <c r="AL34"/>
      <c r="AM34"/>
      <c r="AN34"/>
      <c r="AO34"/>
      <c r="AP34"/>
      <c r="AQ34"/>
      <c r="AR34"/>
      <c r="AS34"/>
      <c r="AT34"/>
      <c r="AU34"/>
      <c r="AV34"/>
      <c r="AW34"/>
      <c r="AX34"/>
      <c r="AY34"/>
      <c r="AZ34"/>
      <c r="BA34"/>
      <c r="BB34"/>
      <c r="BC34"/>
      <c r="BD34"/>
      <c r="BE34"/>
      <c r="BF34"/>
      <c r="BG34"/>
      <c r="BH34"/>
      <c r="BI34"/>
      <c r="BJ34"/>
      <c r="BK34"/>
      <c r="BL34"/>
      <c r="BM34"/>
      <c r="BN34"/>
      <c r="BO34"/>
      <c r="BP34"/>
      <c r="BQ34"/>
      <c r="BR34"/>
      <c r="BS34"/>
      <c r="BT34"/>
      <c r="BU34"/>
      <c r="BV34"/>
      <c r="BW34"/>
      <c r="BX34"/>
      <c r="BY34"/>
      <c r="BZ34"/>
      <c r="CA34"/>
      <c r="CB34"/>
      <c r="CC34"/>
      <c r="CD34"/>
      <c r="CE34"/>
      <c r="CF34"/>
      <c r="CG34"/>
      <c r="CH34"/>
      <c r="CI34"/>
      <c r="CJ34"/>
      <c r="CK34"/>
      <c r="CL34"/>
      <c r="CM34"/>
      <c r="CN34"/>
      <c r="CO34"/>
      <c r="CP34"/>
      <c r="CQ34"/>
      <c r="CR34"/>
      <c r="CS34"/>
      <c r="CT34"/>
      <c r="CU34"/>
      <c r="CV34"/>
      <c r="CW34"/>
      <c r="CX34"/>
      <c r="CY34"/>
      <c r="CZ34"/>
      <c r="DA34"/>
      <c r="DB34"/>
      <c r="DC34"/>
    </row>
    <row r="35" spans="1:107" ht="15" customHeight="1" collapsed="1" x14ac:dyDescent="0.2">
      <c r="C35" s="35"/>
      <c r="D35" s="13"/>
      <c r="E35" s="70"/>
      <c r="F35" s="70"/>
      <c r="G35" s="13"/>
      <c r="H35" s="70"/>
    </row>
    <row r="36" spans="1:107" customFormat="1" ht="15" customHeight="1" x14ac:dyDescent="0.25">
      <c r="A36" s="102" t="s">
        <v>30</v>
      </c>
      <c r="B36" s="7"/>
      <c r="C36" s="35"/>
      <c r="D36" s="13"/>
      <c r="E36" s="70"/>
      <c r="F36" s="70"/>
      <c r="G36" s="13"/>
      <c r="H36" s="70"/>
      <c r="I36" s="7"/>
      <c r="J36" s="21"/>
      <c r="K36" s="21"/>
      <c r="L36" s="21"/>
      <c r="M36" s="21"/>
      <c r="N36" s="7"/>
      <c r="O36" s="7"/>
      <c r="P36" s="7"/>
      <c r="Q36" s="7"/>
      <c r="R36" s="7"/>
      <c r="S36" s="42"/>
      <c r="T36" s="7"/>
      <c r="U36" s="7"/>
      <c r="V36" s="55"/>
      <c r="W36" s="7"/>
      <c r="X36" s="8"/>
      <c r="Y36" s="8"/>
      <c r="Z36" s="8"/>
      <c r="AA36" s="35"/>
      <c r="AB36" s="35"/>
      <c r="AC36" s="34"/>
      <c r="AD36" s="34"/>
      <c r="AF36" s="38"/>
      <c r="AG36" s="95"/>
    </row>
    <row r="37" spans="1:107" customFormat="1" ht="15" customHeight="1" x14ac:dyDescent="0.25">
      <c r="A37" s="8">
        <v>25145</v>
      </c>
      <c r="B37" s="7" t="s">
        <v>154</v>
      </c>
      <c r="C37" s="7" t="s">
        <v>155</v>
      </c>
      <c r="D37" s="7" t="s">
        <v>156</v>
      </c>
      <c r="E37" s="13"/>
      <c r="F37" s="7">
        <v>79423</v>
      </c>
      <c r="G37" s="7" t="s">
        <v>156</v>
      </c>
      <c r="H37" s="7">
        <v>1</v>
      </c>
      <c r="I37" s="7" t="s">
        <v>78</v>
      </c>
      <c r="J37" s="21" t="s">
        <v>482</v>
      </c>
      <c r="K37" s="21" t="s">
        <v>482</v>
      </c>
      <c r="L37" s="21" t="s">
        <v>482</v>
      </c>
      <c r="M37" s="21" t="s">
        <v>482</v>
      </c>
      <c r="N37" s="7" t="s">
        <v>118</v>
      </c>
      <c r="O37" s="7">
        <v>80</v>
      </c>
      <c r="P37" s="7">
        <v>0</v>
      </c>
      <c r="Q37" s="7">
        <v>80</v>
      </c>
      <c r="R37" s="7" t="s">
        <v>75</v>
      </c>
      <c r="S37" s="42">
        <v>1366814.08</v>
      </c>
      <c r="T37" s="42" t="s">
        <v>157</v>
      </c>
      <c r="U37" s="42" t="s">
        <v>158</v>
      </c>
      <c r="V37" s="55">
        <v>48303010506</v>
      </c>
      <c r="W37" s="55">
        <v>139</v>
      </c>
      <c r="X37" s="37">
        <v>17</v>
      </c>
      <c r="Y37" s="37">
        <v>4</v>
      </c>
      <c r="Z37" s="37">
        <v>8</v>
      </c>
      <c r="AA37" s="37">
        <v>4</v>
      </c>
      <c r="AB37" s="37">
        <v>0</v>
      </c>
      <c r="AC37" s="37">
        <v>1</v>
      </c>
      <c r="AD37" s="37">
        <v>173</v>
      </c>
      <c r="AE37" s="7"/>
      <c r="AF37" s="42">
        <v>7112.5072003062232</v>
      </c>
      <c r="AG37" s="95"/>
    </row>
    <row r="38" spans="1:107" s="81" customFormat="1" ht="15" customHeight="1" x14ac:dyDescent="0.25">
      <c r="A38" s="8">
        <v>25046</v>
      </c>
      <c r="B38" s="7" t="s">
        <v>149</v>
      </c>
      <c r="C38" s="7" t="s">
        <v>150</v>
      </c>
      <c r="D38" s="7" t="s">
        <v>148</v>
      </c>
      <c r="E38" s="13"/>
      <c r="F38" s="7">
        <v>79103</v>
      </c>
      <c r="G38" s="7" t="s">
        <v>151</v>
      </c>
      <c r="H38" s="7">
        <v>1</v>
      </c>
      <c r="I38" s="7" t="s">
        <v>78</v>
      </c>
      <c r="J38" s="21" t="s">
        <v>482</v>
      </c>
      <c r="K38" s="21" t="s">
        <v>482</v>
      </c>
      <c r="L38" s="21" t="s">
        <v>397</v>
      </c>
      <c r="M38" s="21" t="s">
        <v>483</v>
      </c>
      <c r="N38" s="7" t="s">
        <v>118</v>
      </c>
      <c r="O38" s="7">
        <v>80</v>
      </c>
      <c r="P38" s="7">
        <v>0</v>
      </c>
      <c r="Q38" s="7">
        <v>80</v>
      </c>
      <c r="R38" s="7" t="s">
        <v>75</v>
      </c>
      <c r="S38" s="42">
        <v>1926703</v>
      </c>
      <c r="T38" s="42" t="s">
        <v>152</v>
      </c>
      <c r="U38" s="42" t="s">
        <v>153</v>
      </c>
      <c r="V38" s="55">
        <v>48375010600</v>
      </c>
      <c r="W38" s="55">
        <v>131</v>
      </c>
      <c r="X38" s="37">
        <v>17</v>
      </c>
      <c r="Y38" s="37">
        <v>4</v>
      </c>
      <c r="Z38" s="37">
        <v>8</v>
      </c>
      <c r="AA38" s="37">
        <v>4</v>
      </c>
      <c r="AB38" s="37">
        <v>7</v>
      </c>
      <c r="AC38" s="37">
        <v>1</v>
      </c>
      <c r="AD38" s="37">
        <v>172</v>
      </c>
      <c r="AE38" s="7"/>
      <c r="AF38" s="42">
        <v>2841.9649657629284</v>
      </c>
      <c r="AG38" s="95"/>
      <c r="AH38"/>
      <c r="AI38"/>
      <c r="AJ38"/>
      <c r="AK38"/>
      <c r="AL38"/>
      <c r="AM38"/>
      <c r="AN38"/>
      <c r="AO38"/>
      <c r="AP38"/>
      <c r="AQ38"/>
      <c r="AR38"/>
      <c r="AS38"/>
      <c r="AT38"/>
      <c r="AU38"/>
      <c r="AV38"/>
      <c r="AW38"/>
      <c r="AX38"/>
      <c r="AY38"/>
      <c r="AZ38"/>
      <c r="BA38"/>
      <c r="BB38"/>
      <c r="BC38"/>
      <c r="BD38"/>
      <c r="BE38"/>
      <c r="BF38"/>
      <c r="BG38"/>
      <c r="BH38"/>
      <c r="BI38"/>
      <c r="BJ38"/>
      <c r="BK38"/>
      <c r="BL38"/>
      <c r="BM38"/>
      <c r="BN38"/>
      <c r="BO38"/>
      <c r="BP38"/>
      <c r="BQ38"/>
      <c r="BR38"/>
      <c r="BS38"/>
      <c r="BT38"/>
      <c r="BU38"/>
      <c r="BV38"/>
      <c r="BW38"/>
      <c r="BX38"/>
      <c r="BY38"/>
      <c r="BZ38"/>
      <c r="CA38"/>
      <c r="CB38"/>
      <c r="CC38"/>
      <c r="CD38"/>
      <c r="CE38"/>
      <c r="CF38"/>
      <c r="CG38"/>
      <c r="CH38"/>
      <c r="CI38"/>
      <c r="CJ38"/>
      <c r="CK38"/>
      <c r="CL38"/>
      <c r="CM38"/>
      <c r="CN38"/>
      <c r="CO38"/>
      <c r="CP38"/>
      <c r="CQ38"/>
      <c r="CR38"/>
      <c r="CS38"/>
      <c r="CT38"/>
      <c r="CU38"/>
      <c r="CV38"/>
      <c r="CW38"/>
      <c r="CX38"/>
      <c r="CY38"/>
      <c r="CZ38"/>
      <c r="DA38"/>
      <c r="DB38"/>
      <c r="DC38"/>
    </row>
    <row r="39" spans="1:107" ht="15" customHeight="1" x14ac:dyDescent="0.25">
      <c r="A39" s="100" t="s">
        <v>24</v>
      </c>
      <c r="B39" s="15"/>
      <c r="C39" s="64">
        <v>1403083.8507876478</v>
      </c>
      <c r="D39" s="71"/>
      <c r="E39" s="73"/>
      <c r="F39" s="70"/>
      <c r="G39" s="71"/>
      <c r="H39" s="73"/>
      <c r="I39" s="24"/>
      <c r="J39" s="22"/>
      <c r="K39" s="22"/>
      <c r="L39" s="22"/>
      <c r="M39" s="22"/>
      <c r="N39" s="16"/>
      <c r="O39" s="16"/>
      <c r="P39" s="16"/>
      <c r="Q39" s="16"/>
      <c r="R39" s="17" t="s">
        <v>20</v>
      </c>
      <c r="S39" s="41">
        <f>SUM(S37:S38)</f>
        <v>3293517.08</v>
      </c>
      <c r="T39" s="18"/>
      <c r="U39" s="16"/>
      <c r="V39" s="60"/>
      <c r="W39" s="16"/>
      <c r="X39" s="18"/>
      <c r="Y39" s="18"/>
      <c r="AC39" s="34"/>
      <c r="AD39" s="34"/>
      <c r="AE39"/>
      <c r="AF39" s="38"/>
      <c r="AG39" s="95"/>
      <c r="AH39"/>
      <c r="AI39"/>
      <c r="AJ39"/>
      <c r="AK39"/>
      <c r="AL39"/>
      <c r="AM39"/>
      <c r="AN39"/>
      <c r="AO39"/>
      <c r="AP39"/>
      <c r="AQ39"/>
      <c r="AR39"/>
      <c r="AS39"/>
      <c r="AT39"/>
      <c r="AU39"/>
      <c r="AV39"/>
      <c r="AW39"/>
      <c r="AX39"/>
      <c r="AY39"/>
      <c r="AZ39"/>
      <c r="BA39"/>
      <c r="BB39"/>
      <c r="BC39"/>
      <c r="BD39"/>
      <c r="BE39"/>
      <c r="BF39"/>
      <c r="BG39"/>
      <c r="BH39"/>
      <c r="BI39"/>
      <c r="BJ39"/>
      <c r="BK39"/>
      <c r="BL39"/>
      <c r="BM39"/>
      <c r="BN39"/>
      <c r="BO39"/>
      <c r="BP39"/>
      <c r="BQ39"/>
      <c r="BR39"/>
      <c r="BS39"/>
      <c r="BT39"/>
      <c r="BU39"/>
      <c r="BV39"/>
      <c r="BW39"/>
      <c r="BX39"/>
      <c r="BY39"/>
      <c r="BZ39"/>
      <c r="CA39"/>
      <c r="CB39"/>
      <c r="CC39"/>
      <c r="CD39"/>
      <c r="CE39"/>
      <c r="CF39"/>
      <c r="CG39"/>
      <c r="CH39"/>
      <c r="CI39"/>
      <c r="CJ39"/>
      <c r="CK39"/>
      <c r="CL39"/>
      <c r="CM39"/>
      <c r="CN39"/>
      <c r="CO39"/>
      <c r="CP39"/>
      <c r="CQ39"/>
      <c r="CR39"/>
      <c r="CS39"/>
      <c r="CT39"/>
      <c r="CU39"/>
      <c r="CV39"/>
      <c r="CW39"/>
      <c r="CX39"/>
      <c r="CY39"/>
      <c r="CZ39"/>
      <c r="DA39"/>
      <c r="DB39"/>
      <c r="DC39"/>
    </row>
    <row r="40" spans="1:107" ht="15" customHeight="1" collapsed="1" x14ac:dyDescent="0.2">
      <c r="C40" s="35"/>
      <c r="D40" s="13"/>
      <c r="E40" s="70"/>
      <c r="F40" s="70"/>
      <c r="G40" s="13"/>
      <c r="H40" s="76"/>
    </row>
    <row r="41" spans="1:107" ht="15" customHeight="1" x14ac:dyDescent="0.2">
      <c r="A41" s="101" t="s">
        <v>31</v>
      </c>
      <c r="C41" s="35"/>
      <c r="D41" s="13"/>
      <c r="E41" s="70"/>
      <c r="F41" s="70"/>
      <c r="G41" s="13"/>
      <c r="H41" s="76"/>
    </row>
    <row r="42" spans="1:107" customFormat="1" ht="15" x14ac:dyDescent="0.25">
      <c r="A42" s="8">
        <v>25088</v>
      </c>
      <c r="B42" s="7" t="s">
        <v>163</v>
      </c>
      <c r="C42" s="7" t="s">
        <v>164</v>
      </c>
      <c r="D42" s="7" t="s">
        <v>165</v>
      </c>
      <c r="E42" s="13"/>
      <c r="F42" s="7">
        <v>76802</v>
      </c>
      <c r="G42" s="7" t="s">
        <v>166</v>
      </c>
      <c r="H42" s="7">
        <v>2</v>
      </c>
      <c r="I42" s="7" t="s">
        <v>71</v>
      </c>
      <c r="J42" s="21" t="s">
        <v>482</v>
      </c>
      <c r="K42" s="21" t="s">
        <v>482</v>
      </c>
      <c r="L42" s="21" t="s">
        <v>482</v>
      </c>
      <c r="M42" s="21" t="s">
        <v>482</v>
      </c>
      <c r="N42" s="7" t="s">
        <v>118</v>
      </c>
      <c r="O42" s="7">
        <v>52</v>
      </c>
      <c r="P42" s="7">
        <v>0</v>
      </c>
      <c r="Q42" s="7">
        <v>52</v>
      </c>
      <c r="R42" s="7" t="s">
        <v>72</v>
      </c>
      <c r="S42" s="42">
        <v>1125000</v>
      </c>
      <c r="T42" s="42" t="s">
        <v>241</v>
      </c>
      <c r="U42" s="42" t="s">
        <v>418</v>
      </c>
      <c r="V42" s="55">
        <v>48049951200</v>
      </c>
      <c r="W42" s="55">
        <v>137</v>
      </c>
      <c r="X42" s="37">
        <v>17</v>
      </c>
      <c r="Y42" s="37">
        <v>4</v>
      </c>
      <c r="Z42" s="37">
        <v>8</v>
      </c>
      <c r="AA42" s="37">
        <v>4</v>
      </c>
      <c r="AB42" s="37">
        <v>0</v>
      </c>
      <c r="AC42" s="37">
        <v>1</v>
      </c>
      <c r="AD42" s="37">
        <v>171</v>
      </c>
      <c r="AE42" s="7"/>
      <c r="AF42" s="42">
        <v>12203.666259539234</v>
      </c>
      <c r="AG42" s="95"/>
    </row>
    <row r="43" spans="1:107" ht="15" customHeight="1" x14ac:dyDescent="0.25">
      <c r="A43" s="100" t="s">
        <v>24</v>
      </c>
      <c r="B43" s="15"/>
      <c r="C43" s="64">
        <v>750000</v>
      </c>
      <c r="D43" s="71"/>
      <c r="E43" s="73"/>
      <c r="F43" s="70"/>
      <c r="G43" s="71"/>
      <c r="H43" s="77"/>
      <c r="I43" s="24"/>
      <c r="J43" s="22"/>
      <c r="K43" s="22"/>
      <c r="L43" s="22"/>
      <c r="M43" s="22"/>
      <c r="N43" s="16"/>
      <c r="O43" s="16"/>
      <c r="P43" s="16"/>
      <c r="Q43" s="16"/>
      <c r="R43" s="17" t="s">
        <v>20</v>
      </c>
      <c r="S43" s="41">
        <f>SUM(S42:S42)</f>
        <v>1125000</v>
      </c>
      <c r="T43" s="18"/>
      <c r="U43" s="16"/>
      <c r="V43" s="60"/>
      <c r="W43" s="16"/>
      <c r="X43" s="18"/>
      <c r="Y43" s="18"/>
      <c r="AC43" s="34"/>
      <c r="AD43" s="34"/>
      <c r="AE43"/>
      <c r="AF43" s="38"/>
      <c r="AG43" s="95"/>
      <c r="AH43"/>
      <c r="AI43"/>
      <c r="AJ43"/>
      <c r="AK43"/>
      <c r="AL43"/>
      <c r="AM43"/>
      <c r="AN43"/>
      <c r="AO43"/>
      <c r="AP43"/>
      <c r="AQ43"/>
      <c r="AR43"/>
      <c r="AS43"/>
      <c r="AT43"/>
      <c r="AU43"/>
      <c r="AV43"/>
      <c r="AW43"/>
      <c r="AX43"/>
      <c r="AY43"/>
      <c r="AZ43"/>
      <c r="BA43"/>
      <c r="BB43"/>
      <c r="BC43"/>
      <c r="BD43"/>
      <c r="BE43"/>
      <c r="BF43"/>
      <c r="BG43"/>
      <c r="BH43"/>
      <c r="BI43"/>
      <c r="BJ43"/>
      <c r="BK43"/>
      <c r="BL43"/>
      <c r="BM43"/>
      <c r="BN43"/>
      <c r="BO43"/>
      <c r="BP43"/>
      <c r="BQ43"/>
      <c r="BR43"/>
      <c r="BS43"/>
      <c r="BT43"/>
      <c r="BU43"/>
      <c r="BV43"/>
      <c r="BW43"/>
      <c r="BX43"/>
      <c r="BY43"/>
      <c r="BZ43"/>
      <c r="CA43"/>
      <c r="CB43"/>
      <c r="CC43"/>
      <c r="CD43"/>
      <c r="CE43"/>
      <c r="CF43"/>
      <c r="CG43"/>
      <c r="CH43"/>
      <c r="CI43"/>
      <c r="CJ43"/>
      <c r="CK43"/>
      <c r="CL43"/>
      <c r="CM43"/>
      <c r="CN43"/>
      <c r="CO43"/>
      <c r="CP43"/>
      <c r="CQ43"/>
      <c r="CR43"/>
      <c r="CS43"/>
      <c r="CT43"/>
      <c r="CU43"/>
      <c r="CV43"/>
      <c r="CW43"/>
      <c r="CX43"/>
      <c r="CY43"/>
      <c r="CZ43"/>
      <c r="DA43"/>
      <c r="DB43"/>
      <c r="DC43"/>
    </row>
    <row r="44" spans="1:107" ht="15" customHeight="1" collapsed="1" x14ac:dyDescent="0.2">
      <c r="C44" s="35"/>
      <c r="D44" s="13"/>
      <c r="E44" s="70"/>
      <c r="F44" s="70"/>
      <c r="G44" s="13"/>
      <c r="H44" s="76"/>
    </row>
    <row r="45" spans="1:107" customFormat="1" ht="15" customHeight="1" x14ac:dyDescent="0.25">
      <c r="A45" s="102" t="s">
        <v>32</v>
      </c>
      <c r="B45" s="7"/>
      <c r="C45" s="35"/>
      <c r="D45" s="13"/>
      <c r="E45" s="70"/>
      <c r="F45" s="70"/>
      <c r="G45" s="13"/>
      <c r="H45" s="76"/>
      <c r="I45" s="7"/>
      <c r="J45" s="21"/>
      <c r="K45" s="21"/>
      <c r="L45" s="21"/>
      <c r="M45" s="21"/>
      <c r="N45" s="7"/>
      <c r="O45" s="7"/>
      <c r="P45" s="7"/>
      <c r="Q45" s="7"/>
      <c r="R45" s="7"/>
      <c r="S45" s="42"/>
      <c r="T45" s="7"/>
      <c r="U45" s="7"/>
      <c r="V45" s="55"/>
      <c r="W45" s="7"/>
      <c r="X45" s="8"/>
      <c r="Y45" s="8"/>
      <c r="Z45" s="8"/>
      <c r="AA45" s="35"/>
      <c r="AB45" s="35"/>
      <c r="AC45" s="34"/>
      <c r="AD45" s="34"/>
      <c r="AF45" s="38"/>
      <c r="AG45" s="95"/>
    </row>
    <row r="46" spans="1:107" customFormat="1" ht="15" x14ac:dyDescent="0.25">
      <c r="A46" s="8">
        <v>25163</v>
      </c>
      <c r="B46" s="7" t="s">
        <v>171</v>
      </c>
      <c r="C46" s="7" t="s">
        <v>172</v>
      </c>
      <c r="D46" s="7" t="s">
        <v>169</v>
      </c>
      <c r="E46" s="13"/>
      <c r="F46" s="7">
        <v>79601</v>
      </c>
      <c r="G46" s="7" t="s">
        <v>170</v>
      </c>
      <c r="H46" s="7">
        <v>2</v>
      </c>
      <c r="I46" s="7" t="s">
        <v>78</v>
      </c>
      <c r="J46" s="21" t="s">
        <v>482</v>
      </c>
      <c r="K46" s="21" t="s">
        <v>482</v>
      </c>
      <c r="L46" s="21" t="s">
        <v>482</v>
      </c>
      <c r="M46" s="21" t="s">
        <v>483</v>
      </c>
      <c r="N46" s="7" t="s">
        <v>487</v>
      </c>
      <c r="O46" s="7">
        <v>40</v>
      </c>
      <c r="P46" s="7">
        <v>9</v>
      </c>
      <c r="Q46" s="7">
        <v>49</v>
      </c>
      <c r="R46" s="7" t="s">
        <v>75</v>
      </c>
      <c r="S46" s="42">
        <v>1139031</v>
      </c>
      <c r="T46" s="42" t="s">
        <v>173</v>
      </c>
      <c r="U46" s="42" t="s">
        <v>100</v>
      </c>
      <c r="V46" s="55">
        <v>48441011000</v>
      </c>
      <c r="W46" s="55">
        <v>141</v>
      </c>
      <c r="X46" s="37">
        <v>17</v>
      </c>
      <c r="Y46" s="37">
        <v>4</v>
      </c>
      <c r="Z46" s="37">
        <v>8</v>
      </c>
      <c r="AA46" s="37">
        <v>4</v>
      </c>
      <c r="AB46" s="37">
        <v>0</v>
      </c>
      <c r="AC46" s="37">
        <v>1</v>
      </c>
      <c r="AD46" s="37">
        <v>175</v>
      </c>
      <c r="AE46" s="7"/>
      <c r="AF46" s="42">
        <v>4791.9329753743423</v>
      </c>
      <c r="AG46" s="95"/>
    </row>
    <row r="47" spans="1:107" ht="15" customHeight="1" x14ac:dyDescent="0.25">
      <c r="A47" s="100" t="s">
        <v>24</v>
      </c>
      <c r="B47" s="15"/>
      <c r="C47" s="64">
        <v>778416.04310606886</v>
      </c>
      <c r="D47" s="71"/>
      <c r="E47" s="73"/>
      <c r="F47" s="70"/>
      <c r="G47" s="71"/>
      <c r="H47" s="77"/>
      <c r="I47" s="24"/>
      <c r="J47" s="22"/>
      <c r="K47" s="22"/>
      <c r="L47" s="22"/>
      <c r="M47" s="22"/>
      <c r="N47" s="16"/>
      <c r="O47" s="16"/>
      <c r="P47" s="16"/>
      <c r="Q47" s="16"/>
      <c r="R47" s="17" t="s">
        <v>20</v>
      </c>
      <c r="S47" s="41">
        <f>SUM(S46:S46)</f>
        <v>1139031</v>
      </c>
      <c r="T47" s="18"/>
      <c r="U47" s="16"/>
      <c r="V47" s="60"/>
      <c r="W47" s="16"/>
      <c r="X47" s="18"/>
      <c r="Y47" s="18"/>
      <c r="AC47" s="34"/>
      <c r="AD47" s="34"/>
      <c r="AE47"/>
      <c r="AF47" s="38"/>
      <c r="AG47" s="95"/>
      <c r="AH47"/>
      <c r="AI47"/>
      <c r="AJ47"/>
      <c r="AK47"/>
      <c r="AL47"/>
      <c r="AM47"/>
      <c r="AN47"/>
      <c r="AO47"/>
      <c r="AP47"/>
      <c r="AQ47"/>
      <c r="AR47"/>
      <c r="AS47"/>
      <c r="AT47"/>
      <c r="AU47"/>
      <c r="AV47"/>
      <c r="AW47"/>
      <c r="AX47"/>
      <c r="AY47"/>
      <c r="AZ47"/>
      <c r="BA47"/>
      <c r="BB47"/>
      <c r="BC47"/>
      <c r="BD47"/>
      <c r="BE47"/>
      <c r="BF47"/>
      <c r="BG47"/>
      <c r="BH47"/>
      <c r="BI47"/>
      <c r="BJ47"/>
      <c r="BK47"/>
      <c r="BL47"/>
      <c r="BM47"/>
      <c r="BN47"/>
      <c r="BO47"/>
      <c r="BP47"/>
      <c r="BQ47"/>
      <c r="BR47"/>
      <c r="BS47"/>
      <c r="BT47"/>
      <c r="BU47"/>
      <c r="BV47"/>
      <c r="BW47"/>
      <c r="BX47"/>
      <c r="BY47"/>
      <c r="BZ47"/>
      <c r="CA47"/>
      <c r="CB47"/>
      <c r="CC47"/>
      <c r="CD47"/>
      <c r="CE47"/>
      <c r="CF47"/>
      <c r="CG47"/>
      <c r="CH47"/>
      <c r="CI47"/>
      <c r="CJ47"/>
      <c r="CK47"/>
      <c r="CL47"/>
      <c r="CM47"/>
      <c r="CN47"/>
      <c r="CO47"/>
      <c r="CP47"/>
      <c r="CQ47"/>
      <c r="CR47"/>
      <c r="CS47"/>
      <c r="CT47"/>
      <c r="CU47"/>
      <c r="CV47"/>
      <c r="CW47"/>
      <c r="CX47"/>
      <c r="CY47"/>
      <c r="CZ47"/>
      <c r="DA47"/>
      <c r="DB47"/>
      <c r="DC47"/>
    </row>
    <row r="48" spans="1:107" ht="15" customHeight="1" collapsed="1" x14ac:dyDescent="0.2">
      <c r="C48" s="35"/>
      <c r="D48" s="13"/>
      <c r="E48" s="70"/>
      <c r="F48" s="70"/>
      <c r="G48" s="13"/>
      <c r="H48" s="76"/>
    </row>
    <row r="49" spans="1:107" customFormat="1" ht="15" customHeight="1" x14ac:dyDescent="0.25">
      <c r="A49" s="101" t="s">
        <v>33</v>
      </c>
      <c r="B49" s="7"/>
      <c r="C49" s="35"/>
      <c r="D49" s="13"/>
      <c r="E49" s="70"/>
      <c r="F49" s="70"/>
      <c r="G49" s="13"/>
      <c r="H49" s="76"/>
      <c r="I49" s="7"/>
      <c r="J49" s="21"/>
      <c r="K49" s="21"/>
      <c r="L49" s="21"/>
      <c r="M49" s="21"/>
      <c r="N49" s="7"/>
      <c r="O49" s="7"/>
      <c r="P49" s="7"/>
      <c r="Q49" s="7"/>
      <c r="R49" s="7"/>
      <c r="S49" s="42"/>
      <c r="T49" s="7"/>
      <c r="U49" s="7"/>
      <c r="V49" s="55"/>
      <c r="W49" s="7"/>
      <c r="X49" s="8"/>
      <c r="Y49" s="8"/>
      <c r="Z49" s="8"/>
      <c r="AA49" s="35"/>
      <c r="AB49" s="35"/>
      <c r="AC49" s="34"/>
      <c r="AD49" s="34"/>
      <c r="AF49" s="38"/>
      <c r="AG49" s="95"/>
    </row>
    <row r="50" spans="1:107" customFormat="1" ht="15" customHeight="1" x14ac:dyDescent="0.25">
      <c r="A50" s="8">
        <v>25230</v>
      </c>
      <c r="B50" s="7" t="s">
        <v>180</v>
      </c>
      <c r="C50" s="7" t="s">
        <v>181</v>
      </c>
      <c r="D50" s="7" t="s">
        <v>182</v>
      </c>
      <c r="E50" s="13"/>
      <c r="F50" s="7">
        <v>76048</v>
      </c>
      <c r="G50" s="7" t="s">
        <v>183</v>
      </c>
      <c r="H50" s="7">
        <v>3</v>
      </c>
      <c r="I50" s="7" t="s">
        <v>71</v>
      </c>
      <c r="J50" s="21" t="s">
        <v>482</v>
      </c>
      <c r="K50" s="21" t="s">
        <v>482</v>
      </c>
      <c r="L50" s="21" t="s">
        <v>482</v>
      </c>
      <c r="M50" s="21" t="s">
        <v>483</v>
      </c>
      <c r="N50" s="7" t="s">
        <v>118</v>
      </c>
      <c r="O50" s="7">
        <v>52</v>
      </c>
      <c r="P50" s="7">
        <v>0</v>
      </c>
      <c r="Q50" s="7">
        <v>52</v>
      </c>
      <c r="R50" s="7" t="s">
        <v>72</v>
      </c>
      <c r="S50" s="42">
        <v>769410</v>
      </c>
      <c r="T50" s="42" t="s">
        <v>224</v>
      </c>
      <c r="U50" s="42" t="s">
        <v>184</v>
      </c>
      <c r="V50" s="55">
        <v>48221160303</v>
      </c>
      <c r="W50" s="55">
        <v>139</v>
      </c>
      <c r="X50" s="37">
        <v>17</v>
      </c>
      <c r="Y50" s="37">
        <v>4</v>
      </c>
      <c r="Z50" s="37">
        <v>8</v>
      </c>
      <c r="AA50" s="37">
        <v>4</v>
      </c>
      <c r="AB50" s="37">
        <v>0</v>
      </c>
      <c r="AC50" s="37">
        <v>1</v>
      </c>
      <c r="AD50" s="37">
        <v>173</v>
      </c>
      <c r="AE50" s="7"/>
      <c r="AF50" s="42">
        <v>6348.8483367825638</v>
      </c>
      <c r="AG50" s="95"/>
    </row>
    <row r="51" spans="1:107" s="81" customFormat="1" ht="15" customHeight="1" x14ac:dyDescent="0.25">
      <c r="A51" s="8">
        <v>25017</v>
      </c>
      <c r="B51" s="7" t="s">
        <v>174</v>
      </c>
      <c r="C51" s="7" t="s">
        <v>175</v>
      </c>
      <c r="D51" s="7" t="s">
        <v>176</v>
      </c>
      <c r="E51" s="13"/>
      <c r="F51" s="7">
        <v>75110</v>
      </c>
      <c r="G51" s="7" t="s">
        <v>177</v>
      </c>
      <c r="H51" s="7">
        <v>3</v>
      </c>
      <c r="I51" s="7" t="s">
        <v>71</v>
      </c>
      <c r="J51" s="21" t="s">
        <v>482</v>
      </c>
      <c r="K51" s="21" t="s">
        <v>482</v>
      </c>
      <c r="L51" s="21" t="s">
        <v>482</v>
      </c>
      <c r="M51" s="21" t="s">
        <v>483</v>
      </c>
      <c r="N51" s="7" t="s">
        <v>118</v>
      </c>
      <c r="O51" s="7">
        <v>36</v>
      </c>
      <c r="P51" s="7">
        <v>0</v>
      </c>
      <c r="Q51" s="7">
        <v>36</v>
      </c>
      <c r="R51" s="7" t="s">
        <v>75</v>
      </c>
      <c r="S51" s="42">
        <v>1154115</v>
      </c>
      <c r="T51" s="42" t="s">
        <v>178</v>
      </c>
      <c r="U51" s="42" t="s">
        <v>179</v>
      </c>
      <c r="V51" s="55">
        <v>48349970302</v>
      </c>
      <c r="W51" s="55">
        <v>103</v>
      </c>
      <c r="X51" s="37">
        <v>17</v>
      </c>
      <c r="Y51" s="37">
        <v>4</v>
      </c>
      <c r="Z51" s="37">
        <v>8</v>
      </c>
      <c r="AA51" s="37">
        <v>4</v>
      </c>
      <c r="AB51" s="37">
        <v>0</v>
      </c>
      <c r="AC51" s="37">
        <v>1</v>
      </c>
      <c r="AD51" s="37">
        <v>137</v>
      </c>
      <c r="AE51" s="7"/>
      <c r="AF51" s="42">
        <v>4146.99304142045</v>
      </c>
      <c r="AG51" s="95"/>
      <c r="AH51"/>
      <c r="AI51"/>
      <c r="AJ51"/>
      <c r="AK51"/>
      <c r="AL51"/>
      <c r="AM51"/>
      <c r="AN51"/>
      <c r="AO51"/>
      <c r="AP51"/>
      <c r="AQ51"/>
      <c r="AR51"/>
      <c r="AS51"/>
      <c r="AT51"/>
      <c r="AU51"/>
      <c r="AV51"/>
      <c r="AW51"/>
      <c r="AX51"/>
      <c r="AY51"/>
      <c r="AZ51"/>
      <c r="BA51"/>
      <c r="BB51"/>
      <c r="BC51"/>
      <c r="BD51"/>
      <c r="BE51"/>
      <c r="BF51"/>
      <c r="BG51"/>
      <c r="BH51"/>
      <c r="BI51"/>
      <c r="BJ51"/>
      <c r="BK51"/>
      <c r="BL51"/>
      <c r="BM51"/>
      <c r="BN51"/>
      <c r="BO51"/>
      <c r="BP51"/>
      <c r="BQ51"/>
      <c r="BR51"/>
      <c r="BS51"/>
      <c r="BT51"/>
      <c r="BU51"/>
      <c r="BV51"/>
      <c r="BW51"/>
      <c r="BX51"/>
      <c r="BY51"/>
      <c r="BZ51"/>
      <c r="CA51"/>
      <c r="CB51"/>
      <c r="CC51"/>
      <c r="CD51"/>
      <c r="CE51"/>
      <c r="CF51"/>
      <c r="CG51"/>
      <c r="CH51"/>
      <c r="CI51"/>
      <c r="CJ51"/>
      <c r="CK51"/>
      <c r="CL51"/>
      <c r="CM51"/>
      <c r="CN51"/>
      <c r="CO51"/>
      <c r="CP51"/>
      <c r="CQ51"/>
      <c r="CR51"/>
      <c r="CS51"/>
      <c r="CT51"/>
      <c r="CU51"/>
      <c r="CV51"/>
      <c r="CW51"/>
      <c r="CX51"/>
      <c r="CY51"/>
      <c r="CZ51"/>
      <c r="DA51"/>
      <c r="DB51"/>
      <c r="DC51"/>
    </row>
    <row r="52" spans="1:107" ht="15" customHeight="1" x14ac:dyDescent="0.25">
      <c r="A52" s="100" t="s">
        <v>24</v>
      </c>
      <c r="B52" s="15"/>
      <c r="C52" s="64">
        <v>788756.39137484913</v>
      </c>
      <c r="D52" s="71"/>
      <c r="E52" s="73"/>
      <c r="F52" s="70"/>
      <c r="G52" s="71"/>
      <c r="H52" s="77"/>
      <c r="I52" s="24"/>
      <c r="J52" s="22"/>
      <c r="K52" s="22"/>
      <c r="L52" s="22"/>
      <c r="M52" s="22"/>
      <c r="N52" s="16"/>
      <c r="O52" s="16"/>
      <c r="P52" s="16"/>
      <c r="Q52" s="16"/>
      <c r="R52" s="17" t="s">
        <v>20</v>
      </c>
      <c r="S52" s="41">
        <f>SUM(S50:S51)</f>
        <v>1923525</v>
      </c>
      <c r="T52" s="18"/>
      <c r="U52" s="16"/>
      <c r="V52" s="60"/>
      <c r="W52" s="16"/>
      <c r="X52" s="18"/>
      <c r="Y52" s="18"/>
      <c r="AC52" s="34"/>
      <c r="AD52" s="34"/>
      <c r="AE52"/>
      <c r="AF52" s="38"/>
      <c r="AG52" s="95"/>
      <c r="AH52"/>
      <c r="AI52"/>
      <c r="AJ52"/>
      <c r="AK52"/>
      <c r="AL52"/>
      <c r="AM52"/>
      <c r="AN52"/>
      <c r="AO52"/>
      <c r="AP52"/>
      <c r="AQ52"/>
      <c r="AR52"/>
      <c r="AS52"/>
      <c r="AT52"/>
      <c r="AU52"/>
      <c r="AV52"/>
      <c r="AW52"/>
      <c r="AX52"/>
      <c r="AY52"/>
      <c r="AZ52"/>
      <c r="BA52"/>
      <c r="BB52"/>
      <c r="BC52"/>
      <c r="BD52"/>
      <c r="BE52"/>
      <c r="BF52"/>
      <c r="BG52"/>
      <c r="BH52"/>
      <c r="BI52"/>
      <c r="BJ52"/>
      <c r="BK52"/>
      <c r="BL52"/>
      <c r="BM52"/>
      <c r="BN52"/>
      <c r="BO52"/>
      <c r="BP52"/>
      <c r="BQ52"/>
      <c r="BR52"/>
      <c r="BS52"/>
      <c r="BT52"/>
      <c r="BU52"/>
      <c r="BV52"/>
      <c r="BW52"/>
      <c r="BX52"/>
      <c r="BY52"/>
      <c r="BZ52"/>
      <c r="CA52"/>
      <c r="CB52"/>
      <c r="CC52"/>
      <c r="CD52"/>
      <c r="CE52"/>
      <c r="CF52"/>
      <c r="CG52"/>
      <c r="CH52"/>
      <c r="CI52"/>
      <c r="CJ52"/>
      <c r="CK52"/>
      <c r="CL52"/>
      <c r="CM52"/>
      <c r="CN52"/>
      <c r="CO52"/>
      <c r="CP52"/>
      <c r="CQ52"/>
      <c r="CR52"/>
      <c r="CS52"/>
      <c r="CT52"/>
      <c r="CU52"/>
      <c r="CV52"/>
      <c r="CW52"/>
      <c r="CX52"/>
      <c r="CY52"/>
      <c r="CZ52"/>
      <c r="DA52"/>
      <c r="DB52"/>
      <c r="DC52"/>
    </row>
    <row r="53" spans="1:107" ht="15" customHeight="1" collapsed="1" x14ac:dyDescent="0.2">
      <c r="C53" s="35"/>
      <c r="D53" s="13"/>
      <c r="E53" s="70"/>
      <c r="F53" s="70"/>
      <c r="G53" s="13"/>
      <c r="H53" s="76"/>
    </row>
    <row r="54" spans="1:107" customFormat="1" ht="15" customHeight="1" x14ac:dyDescent="0.25">
      <c r="A54" s="102" t="s">
        <v>34</v>
      </c>
      <c r="B54" s="7"/>
      <c r="C54" s="35"/>
      <c r="D54" s="13"/>
      <c r="E54" s="70"/>
      <c r="F54" s="70"/>
      <c r="G54" s="13"/>
      <c r="H54" s="76"/>
      <c r="I54" s="7"/>
      <c r="J54" s="21"/>
      <c r="K54" s="21"/>
      <c r="L54" s="21"/>
      <c r="M54" s="21"/>
      <c r="N54" s="7"/>
      <c r="O54" s="7"/>
      <c r="P54" s="7"/>
      <c r="Q54" s="7"/>
      <c r="R54" s="7"/>
      <c r="S54" s="42"/>
      <c r="T54" s="7"/>
      <c r="U54" s="7"/>
      <c r="V54" s="55"/>
      <c r="W54" s="7"/>
      <c r="X54" s="8"/>
      <c r="Y54" s="8"/>
      <c r="Z54" s="8"/>
      <c r="AA54" s="35"/>
      <c r="AB54" s="35"/>
      <c r="AC54" s="34"/>
      <c r="AD54" s="34"/>
      <c r="AF54" s="38"/>
      <c r="AG54" s="95"/>
    </row>
    <row r="55" spans="1:107" customFormat="1" ht="15" x14ac:dyDescent="0.25">
      <c r="A55" s="8">
        <v>25160</v>
      </c>
      <c r="B55" s="7" t="s">
        <v>213</v>
      </c>
      <c r="C55" s="7" t="s">
        <v>214</v>
      </c>
      <c r="D55" s="7" t="s">
        <v>193</v>
      </c>
      <c r="E55" s="13"/>
      <c r="F55" s="7">
        <v>76201</v>
      </c>
      <c r="G55" s="7" t="s">
        <v>193</v>
      </c>
      <c r="H55" s="7">
        <v>3</v>
      </c>
      <c r="I55" s="7" t="s">
        <v>78</v>
      </c>
      <c r="J55" s="21" t="s">
        <v>482</v>
      </c>
      <c r="K55" s="21" t="s">
        <v>482</v>
      </c>
      <c r="L55" s="21" t="s">
        <v>397</v>
      </c>
      <c r="M55" s="21" t="s">
        <v>482</v>
      </c>
      <c r="N55" s="7" t="s">
        <v>118</v>
      </c>
      <c r="O55" s="7">
        <v>84</v>
      </c>
      <c r="P55" s="7">
        <v>0</v>
      </c>
      <c r="Q55" s="7">
        <v>84</v>
      </c>
      <c r="R55" s="7" t="s">
        <v>429</v>
      </c>
      <c r="S55" s="42">
        <v>2000000</v>
      </c>
      <c r="T55" s="42" t="s">
        <v>215</v>
      </c>
      <c r="U55" s="42" t="s">
        <v>212</v>
      </c>
      <c r="V55" s="55">
        <v>48121021000</v>
      </c>
      <c r="W55" s="55">
        <v>135</v>
      </c>
      <c r="X55" s="37">
        <v>17</v>
      </c>
      <c r="Y55" s="37">
        <v>4</v>
      </c>
      <c r="Z55" s="37">
        <v>8</v>
      </c>
      <c r="AA55" s="37">
        <v>4</v>
      </c>
      <c r="AB55" s="37">
        <v>7</v>
      </c>
      <c r="AC55" s="37">
        <v>1</v>
      </c>
      <c r="AD55" s="37">
        <v>176</v>
      </c>
      <c r="AE55" s="7"/>
      <c r="AF55" s="42">
        <v>7448.287466870016</v>
      </c>
      <c r="AG55" s="95"/>
    </row>
    <row r="56" spans="1:107" customFormat="1" ht="15" x14ac:dyDescent="0.25">
      <c r="A56" s="8">
        <v>25164</v>
      </c>
      <c r="B56" s="7" t="s">
        <v>219</v>
      </c>
      <c r="C56" s="7" t="s">
        <v>220</v>
      </c>
      <c r="D56" s="7" t="s">
        <v>221</v>
      </c>
      <c r="E56" s="13"/>
      <c r="F56" s="7">
        <v>76031</v>
      </c>
      <c r="G56" s="7" t="s">
        <v>222</v>
      </c>
      <c r="H56" s="7">
        <v>3</v>
      </c>
      <c r="I56" s="7" t="s">
        <v>78</v>
      </c>
      <c r="J56" s="21" t="s">
        <v>482</v>
      </c>
      <c r="K56" s="21" t="s">
        <v>482</v>
      </c>
      <c r="L56" s="21" t="s">
        <v>482</v>
      </c>
      <c r="M56" s="21" t="s">
        <v>483</v>
      </c>
      <c r="N56" s="7" t="s">
        <v>487</v>
      </c>
      <c r="O56" s="7">
        <v>34</v>
      </c>
      <c r="P56" s="7">
        <v>0</v>
      </c>
      <c r="Q56" s="7">
        <v>34</v>
      </c>
      <c r="R56" s="7" t="s">
        <v>72</v>
      </c>
      <c r="S56" s="42">
        <v>1176446.58</v>
      </c>
      <c r="T56" s="42" t="s">
        <v>173</v>
      </c>
      <c r="U56" s="42" t="s">
        <v>100</v>
      </c>
      <c r="V56" s="55">
        <v>48251130800</v>
      </c>
      <c r="W56" s="55">
        <v>134</v>
      </c>
      <c r="X56" s="37">
        <v>17</v>
      </c>
      <c r="Y56" s="37">
        <v>4</v>
      </c>
      <c r="Z56" s="37">
        <v>8</v>
      </c>
      <c r="AA56" s="37">
        <v>4</v>
      </c>
      <c r="AB56" s="37">
        <v>7</v>
      </c>
      <c r="AC56" s="37">
        <v>1</v>
      </c>
      <c r="AD56" s="37">
        <v>175</v>
      </c>
      <c r="AE56" s="7"/>
      <c r="AF56" s="42">
        <v>10772.893134669479</v>
      </c>
      <c r="AG56" s="95"/>
    </row>
    <row r="57" spans="1:107" customFormat="1" ht="15" x14ac:dyDescent="0.25">
      <c r="A57" s="8">
        <v>25162</v>
      </c>
      <c r="B57" s="7" t="s">
        <v>216</v>
      </c>
      <c r="C57" s="7" t="s">
        <v>217</v>
      </c>
      <c r="D57" s="7" t="s">
        <v>218</v>
      </c>
      <c r="E57" s="13"/>
      <c r="F57" s="7">
        <v>75062</v>
      </c>
      <c r="G57" s="7" t="s">
        <v>190</v>
      </c>
      <c r="H57" s="7">
        <v>3</v>
      </c>
      <c r="I57" s="7" t="s">
        <v>78</v>
      </c>
      <c r="J57" s="21" t="s">
        <v>482</v>
      </c>
      <c r="K57" s="21" t="s">
        <v>482</v>
      </c>
      <c r="L57" s="21" t="s">
        <v>482</v>
      </c>
      <c r="M57" s="21" t="s">
        <v>483</v>
      </c>
      <c r="N57" s="7" t="s">
        <v>417</v>
      </c>
      <c r="O57" s="7">
        <v>111</v>
      </c>
      <c r="P57" s="7">
        <v>0</v>
      </c>
      <c r="Q57" s="7">
        <v>111</v>
      </c>
      <c r="R57" s="7" t="s">
        <v>75</v>
      </c>
      <c r="S57" s="42">
        <v>2000000</v>
      </c>
      <c r="T57" s="42" t="s">
        <v>212</v>
      </c>
      <c r="U57" s="42" t="s">
        <v>100</v>
      </c>
      <c r="V57" s="55">
        <v>48113014315</v>
      </c>
      <c r="W57" s="55">
        <v>140</v>
      </c>
      <c r="X57" s="37">
        <v>17</v>
      </c>
      <c r="Y57" s="37">
        <v>4</v>
      </c>
      <c r="Z57" s="37">
        <v>8</v>
      </c>
      <c r="AA57" s="37">
        <v>4</v>
      </c>
      <c r="AB57" s="37">
        <v>0</v>
      </c>
      <c r="AC57" s="37">
        <v>1</v>
      </c>
      <c r="AD57" s="37">
        <v>174</v>
      </c>
      <c r="AE57" s="7"/>
      <c r="AF57" s="42">
        <v>4067.3901854858341</v>
      </c>
      <c r="AG57" s="95"/>
    </row>
    <row r="58" spans="1:107" customFormat="1" ht="15" x14ac:dyDescent="0.25">
      <c r="A58" s="8">
        <v>25240</v>
      </c>
      <c r="B58" s="7" t="s">
        <v>230</v>
      </c>
      <c r="C58" s="7" t="s">
        <v>231</v>
      </c>
      <c r="D58" s="7" t="s">
        <v>190</v>
      </c>
      <c r="E58" s="13"/>
      <c r="F58" s="7">
        <v>75201</v>
      </c>
      <c r="G58" s="7" t="s">
        <v>190</v>
      </c>
      <c r="H58" s="7">
        <v>3</v>
      </c>
      <c r="I58" s="7" t="s">
        <v>78</v>
      </c>
      <c r="J58" s="21" t="s">
        <v>482</v>
      </c>
      <c r="K58" s="21" t="s">
        <v>482</v>
      </c>
      <c r="L58" s="21" t="s">
        <v>482</v>
      </c>
      <c r="M58" s="21" t="s">
        <v>483</v>
      </c>
      <c r="N58" s="7" t="s">
        <v>487</v>
      </c>
      <c r="O58" s="7">
        <v>53</v>
      </c>
      <c r="P58" s="7">
        <v>77</v>
      </c>
      <c r="Q58" s="7">
        <v>130</v>
      </c>
      <c r="R58" s="7" t="s">
        <v>75</v>
      </c>
      <c r="S58" s="42">
        <v>2000000</v>
      </c>
      <c r="T58" s="42" t="s">
        <v>434</v>
      </c>
      <c r="U58" s="42" t="s">
        <v>435</v>
      </c>
      <c r="V58" s="55">
        <v>48113003103</v>
      </c>
      <c r="W58" s="55">
        <v>140</v>
      </c>
      <c r="X58" s="37">
        <v>17</v>
      </c>
      <c r="Y58" s="37">
        <v>4</v>
      </c>
      <c r="Z58" s="37">
        <v>8</v>
      </c>
      <c r="AA58" s="37">
        <v>4</v>
      </c>
      <c r="AB58" s="37">
        <v>0</v>
      </c>
      <c r="AC58" s="37">
        <v>1</v>
      </c>
      <c r="AD58" s="37">
        <v>174</v>
      </c>
      <c r="AE58" s="7"/>
      <c r="AF58" s="42">
        <v>4286.2341872336183</v>
      </c>
      <c r="AG58" s="95"/>
    </row>
    <row r="59" spans="1:107" customFormat="1" ht="15" x14ac:dyDescent="0.25">
      <c r="A59" s="8">
        <v>25239</v>
      </c>
      <c r="B59" s="7" t="s">
        <v>228</v>
      </c>
      <c r="C59" s="7" t="s">
        <v>229</v>
      </c>
      <c r="D59" s="7" t="s">
        <v>190</v>
      </c>
      <c r="E59" s="13"/>
      <c r="F59" s="7">
        <v>75231</v>
      </c>
      <c r="G59" s="7" t="s">
        <v>190</v>
      </c>
      <c r="H59" s="7">
        <v>3</v>
      </c>
      <c r="I59" s="7" t="s">
        <v>78</v>
      </c>
      <c r="J59" s="21" t="s">
        <v>482</v>
      </c>
      <c r="K59" s="21" t="s">
        <v>482</v>
      </c>
      <c r="L59" s="21" t="s">
        <v>482</v>
      </c>
      <c r="M59" s="21" t="s">
        <v>483</v>
      </c>
      <c r="N59" s="7" t="s">
        <v>487</v>
      </c>
      <c r="O59" s="7">
        <v>75</v>
      </c>
      <c r="P59" s="7">
        <v>0</v>
      </c>
      <c r="Q59" s="7">
        <v>75</v>
      </c>
      <c r="R59" s="7" t="s">
        <v>429</v>
      </c>
      <c r="S59" s="42">
        <v>2000000</v>
      </c>
      <c r="T59" s="42" t="s">
        <v>434</v>
      </c>
      <c r="U59" s="42" t="s">
        <v>435</v>
      </c>
      <c r="V59" s="55">
        <v>48113007822</v>
      </c>
      <c r="W59" s="55">
        <v>140</v>
      </c>
      <c r="X59" s="37">
        <v>17</v>
      </c>
      <c r="Y59" s="37">
        <v>4</v>
      </c>
      <c r="Z59" s="37">
        <v>8</v>
      </c>
      <c r="AA59" s="37">
        <v>4</v>
      </c>
      <c r="AB59" s="37">
        <v>0</v>
      </c>
      <c r="AC59" s="37">
        <v>1</v>
      </c>
      <c r="AD59" s="37">
        <v>174</v>
      </c>
      <c r="AE59" s="7"/>
      <c r="AF59" s="42">
        <v>8064.1397317005194</v>
      </c>
      <c r="AG59" s="95"/>
    </row>
    <row r="60" spans="1:107" customFormat="1" ht="15" x14ac:dyDescent="0.25">
      <c r="A60" s="8">
        <v>25211</v>
      </c>
      <c r="B60" s="7" t="s">
        <v>225</v>
      </c>
      <c r="C60" s="7" t="s">
        <v>431</v>
      </c>
      <c r="D60" s="7" t="s">
        <v>226</v>
      </c>
      <c r="E60" s="13"/>
      <c r="F60" s="7">
        <v>76053</v>
      </c>
      <c r="G60" s="7" t="s">
        <v>77</v>
      </c>
      <c r="H60" s="7">
        <v>3</v>
      </c>
      <c r="I60" s="7" t="s">
        <v>78</v>
      </c>
      <c r="J60" s="21" t="s">
        <v>482</v>
      </c>
      <c r="K60" s="21" t="s">
        <v>482</v>
      </c>
      <c r="L60" s="21" t="s">
        <v>482</v>
      </c>
      <c r="M60" s="21" t="s">
        <v>483</v>
      </c>
      <c r="N60" s="7" t="s">
        <v>118</v>
      </c>
      <c r="O60" s="7">
        <v>84</v>
      </c>
      <c r="P60" s="7">
        <v>0</v>
      </c>
      <c r="Q60" s="7">
        <v>84</v>
      </c>
      <c r="R60" s="7" t="s">
        <v>72</v>
      </c>
      <c r="S60" s="42">
        <v>2000000</v>
      </c>
      <c r="T60" s="42" t="s">
        <v>432</v>
      </c>
      <c r="U60" s="42" t="s">
        <v>433</v>
      </c>
      <c r="V60" s="55">
        <v>48439113403</v>
      </c>
      <c r="W60" s="55">
        <v>139</v>
      </c>
      <c r="X60" s="37">
        <v>17</v>
      </c>
      <c r="Y60" s="37">
        <v>4</v>
      </c>
      <c r="Z60" s="37">
        <v>8</v>
      </c>
      <c r="AA60" s="37">
        <v>4</v>
      </c>
      <c r="AB60" s="37">
        <v>0</v>
      </c>
      <c r="AC60" s="37">
        <v>1</v>
      </c>
      <c r="AD60" s="37">
        <v>173</v>
      </c>
      <c r="AE60" s="7"/>
      <c r="AF60" s="42">
        <v>646.60903696078663</v>
      </c>
      <c r="AG60" s="95"/>
    </row>
    <row r="61" spans="1:107" customFormat="1" ht="15" x14ac:dyDescent="0.25">
      <c r="A61" s="8">
        <v>25175</v>
      </c>
      <c r="B61" s="7" t="s">
        <v>223</v>
      </c>
      <c r="C61" s="7" t="s">
        <v>430</v>
      </c>
      <c r="D61" s="7" t="s">
        <v>190</v>
      </c>
      <c r="E61" s="13"/>
      <c r="F61" s="7">
        <v>75249</v>
      </c>
      <c r="G61" s="7" t="s">
        <v>190</v>
      </c>
      <c r="H61" s="7">
        <v>3</v>
      </c>
      <c r="I61" s="7" t="s">
        <v>78</v>
      </c>
      <c r="J61" s="21" t="s">
        <v>482</v>
      </c>
      <c r="K61" s="21" t="s">
        <v>482</v>
      </c>
      <c r="L61" s="21" t="s">
        <v>482</v>
      </c>
      <c r="M61" s="21" t="s">
        <v>482</v>
      </c>
      <c r="N61" s="7" t="s">
        <v>118</v>
      </c>
      <c r="O61" s="7">
        <v>81</v>
      </c>
      <c r="P61" s="7">
        <v>9</v>
      </c>
      <c r="Q61" s="7">
        <v>90</v>
      </c>
      <c r="R61" s="7" t="s">
        <v>75</v>
      </c>
      <c r="S61" s="42">
        <v>2000000</v>
      </c>
      <c r="T61" s="42" t="s">
        <v>224</v>
      </c>
      <c r="U61" s="42" t="s">
        <v>184</v>
      </c>
      <c r="V61" s="55">
        <v>48113016526</v>
      </c>
      <c r="W61" s="55">
        <v>132</v>
      </c>
      <c r="X61" s="37">
        <v>17</v>
      </c>
      <c r="Y61" s="37">
        <v>4</v>
      </c>
      <c r="Z61" s="37">
        <v>8</v>
      </c>
      <c r="AA61" s="37">
        <v>4</v>
      </c>
      <c r="AB61" s="37">
        <v>7</v>
      </c>
      <c r="AC61" s="37">
        <v>1</v>
      </c>
      <c r="AD61" s="37">
        <v>173</v>
      </c>
      <c r="AE61" s="7"/>
      <c r="AF61" s="42">
        <v>1272.0882976406692</v>
      </c>
      <c r="AG61" s="95"/>
    </row>
    <row r="62" spans="1:107" customFormat="1" ht="15" x14ac:dyDescent="0.25">
      <c r="A62" s="8">
        <v>25131</v>
      </c>
      <c r="B62" s="7" t="s">
        <v>211</v>
      </c>
      <c r="C62" s="7" t="s">
        <v>428</v>
      </c>
      <c r="D62" s="7" t="s">
        <v>190</v>
      </c>
      <c r="E62" s="13"/>
      <c r="F62" s="7">
        <v>75249</v>
      </c>
      <c r="G62" s="7" t="s">
        <v>190</v>
      </c>
      <c r="H62" s="7">
        <v>3</v>
      </c>
      <c r="I62" s="7" t="s">
        <v>78</v>
      </c>
      <c r="J62" s="21" t="s">
        <v>482</v>
      </c>
      <c r="K62" s="21" t="s">
        <v>482</v>
      </c>
      <c r="L62" s="21" t="s">
        <v>482</v>
      </c>
      <c r="M62" s="21" t="s">
        <v>482</v>
      </c>
      <c r="N62" s="7" t="s">
        <v>118</v>
      </c>
      <c r="O62" s="7">
        <v>81</v>
      </c>
      <c r="P62" s="7">
        <v>9</v>
      </c>
      <c r="Q62" s="7">
        <v>90</v>
      </c>
      <c r="R62" s="7" t="s">
        <v>75</v>
      </c>
      <c r="S62" s="42">
        <v>2000000</v>
      </c>
      <c r="T62" s="42" t="s">
        <v>209</v>
      </c>
      <c r="U62" s="42" t="s">
        <v>210</v>
      </c>
      <c r="V62" s="55">
        <v>48113016528</v>
      </c>
      <c r="W62" s="55">
        <v>139</v>
      </c>
      <c r="X62" s="37">
        <v>17</v>
      </c>
      <c r="Y62" s="37">
        <v>4</v>
      </c>
      <c r="Z62" s="37">
        <v>8</v>
      </c>
      <c r="AA62" s="37">
        <v>4</v>
      </c>
      <c r="AB62" s="37">
        <v>0</v>
      </c>
      <c r="AC62" s="37">
        <v>1</v>
      </c>
      <c r="AD62" s="37">
        <v>173</v>
      </c>
      <c r="AE62" s="7"/>
      <c r="AF62" s="42">
        <v>2175.0947565745191</v>
      </c>
      <c r="AG62" s="95"/>
    </row>
    <row r="63" spans="1:107" customFormat="1" ht="15" x14ac:dyDescent="0.25">
      <c r="A63" s="8">
        <v>25067</v>
      </c>
      <c r="B63" s="7" t="s">
        <v>420</v>
      </c>
      <c r="C63" s="7" t="s">
        <v>202</v>
      </c>
      <c r="D63" s="7" t="s">
        <v>203</v>
      </c>
      <c r="E63" s="13"/>
      <c r="F63" s="7">
        <v>76010</v>
      </c>
      <c r="G63" s="7" t="s">
        <v>77</v>
      </c>
      <c r="H63" s="7">
        <v>3</v>
      </c>
      <c r="I63" s="7" t="s">
        <v>78</v>
      </c>
      <c r="J63" s="21" t="s">
        <v>482</v>
      </c>
      <c r="K63" s="21" t="s">
        <v>482</v>
      </c>
      <c r="L63" s="21" t="s">
        <v>482</v>
      </c>
      <c r="M63" s="21" t="s">
        <v>482</v>
      </c>
      <c r="N63" s="7" t="s">
        <v>118</v>
      </c>
      <c r="O63" s="7">
        <v>82</v>
      </c>
      <c r="P63" s="7">
        <v>0</v>
      </c>
      <c r="Q63" s="7">
        <v>82</v>
      </c>
      <c r="R63" s="7" t="s">
        <v>75</v>
      </c>
      <c r="S63" s="42">
        <v>2000000</v>
      </c>
      <c r="T63" s="42" t="s">
        <v>251</v>
      </c>
      <c r="U63" s="42" t="s">
        <v>421</v>
      </c>
      <c r="V63" s="55">
        <v>48439121904</v>
      </c>
      <c r="W63" s="55">
        <v>132</v>
      </c>
      <c r="X63" s="37">
        <v>17</v>
      </c>
      <c r="Y63" s="37">
        <v>4</v>
      </c>
      <c r="Z63" s="37">
        <v>8</v>
      </c>
      <c r="AA63" s="37">
        <v>4</v>
      </c>
      <c r="AB63" s="37">
        <v>7</v>
      </c>
      <c r="AC63" s="37">
        <v>1</v>
      </c>
      <c r="AD63" s="37">
        <v>173</v>
      </c>
      <c r="AE63" s="7"/>
      <c r="AF63" s="42">
        <v>2606.0177661433227</v>
      </c>
      <c r="AG63" s="95"/>
    </row>
    <row r="64" spans="1:107" customFormat="1" ht="15" x14ac:dyDescent="0.25">
      <c r="A64" s="8">
        <v>25004</v>
      </c>
      <c r="B64" s="7" t="s">
        <v>186</v>
      </c>
      <c r="C64" s="7" t="s">
        <v>187</v>
      </c>
      <c r="D64" s="7" t="s">
        <v>188</v>
      </c>
      <c r="E64" s="13"/>
      <c r="F64" s="7">
        <v>76112</v>
      </c>
      <c r="G64" s="7" t="s">
        <v>77</v>
      </c>
      <c r="H64" s="7">
        <v>3</v>
      </c>
      <c r="I64" s="7" t="s">
        <v>78</v>
      </c>
      <c r="J64" s="21" t="s">
        <v>482</v>
      </c>
      <c r="K64" s="21" t="s">
        <v>482</v>
      </c>
      <c r="L64" s="21" t="s">
        <v>397</v>
      </c>
      <c r="M64" s="21" t="s">
        <v>483</v>
      </c>
      <c r="N64" s="7" t="s">
        <v>118</v>
      </c>
      <c r="O64" s="7">
        <v>81</v>
      </c>
      <c r="P64" s="7">
        <v>0</v>
      </c>
      <c r="Q64" s="7">
        <v>81</v>
      </c>
      <c r="R64" s="7" t="s">
        <v>72</v>
      </c>
      <c r="S64" s="42">
        <v>2000000</v>
      </c>
      <c r="T64" s="42" t="s">
        <v>419</v>
      </c>
      <c r="U64" s="42" t="s">
        <v>189</v>
      </c>
      <c r="V64" s="55">
        <v>48439101301</v>
      </c>
      <c r="W64" s="55">
        <v>132</v>
      </c>
      <c r="X64" s="37">
        <v>17</v>
      </c>
      <c r="Y64" s="37">
        <v>4</v>
      </c>
      <c r="Z64" s="37">
        <v>8</v>
      </c>
      <c r="AA64" s="37">
        <v>4</v>
      </c>
      <c r="AB64" s="37">
        <v>7</v>
      </c>
      <c r="AC64" s="37">
        <v>1</v>
      </c>
      <c r="AD64" s="37">
        <v>173</v>
      </c>
      <c r="AE64" s="7"/>
      <c r="AF64" s="42">
        <v>3082.8345312837946</v>
      </c>
      <c r="AG64" s="95"/>
    </row>
    <row r="65" spans="1:107" customFormat="1" ht="15" x14ac:dyDescent="0.25">
      <c r="A65" s="8">
        <v>25116</v>
      </c>
      <c r="B65" s="7" t="s">
        <v>426</v>
      </c>
      <c r="C65" s="7" t="s">
        <v>427</v>
      </c>
      <c r="D65" s="7" t="s">
        <v>207</v>
      </c>
      <c r="E65" s="13"/>
      <c r="F65" s="7">
        <v>75070</v>
      </c>
      <c r="G65" s="7" t="s">
        <v>208</v>
      </c>
      <c r="H65" s="7">
        <v>3</v>
      </c>
      <c r="I65" s="7" t="s">
        <v>78</v>
      </c>
      <c r="J65" s="21" t="s">
        <v>482</v>
      </c>
      <c r="K65" s="21" t="s">
        <v>482</v>
      </c>
      <c r="L65" s="21" t="s">
        <v>482</v>
      </c>
      <c r="M65" s="21" t="s">
        <v>482</v>
      </c>
      <c r="N65" s="7" t="s">
        <v>118</v>
      </c>
      <c r="O65" s="7">
        <v>81</v>
      </c>
      <c r="P65" s="7">
        <v>28</v>
      </c>
      <c r="Q65" s="7">
        <v>109</v>
      </c>
      <c r="R65" s="7" t="s">
        <v>72</v>
      </c>
      <c r="S65" s="42">
        <v>2000000</v>
      </c>
      <c r="T65" s="42" t="s">
        <v>424</v>
      </c>
      <c r="U65" s="42" t="s">
        <v>425</v>
      </c>
      <c r="V65" s="55">
        <v>48085030541</v>
      </c>
      <c r="W65" s="55">
        <v>139</v>
      </c>
      <c r="X65" s="37">
        <v>17</v>
      </c>
      <c r="Y65" s="37">
        <v>4</v>
      </c>
      <c r="Z65" s="37">
        <v>8</v>
      </c>
      <c r="AA65" s="37">
        <v>4</v>
      </c>
      <c r="AB65" s="37">
        <v>0</v>
      </c>
      <c r="AC65" s="37">
        <v>1</v>
      </c>
      <c r="AD65" s="37">
        <v>173</v>
      </c>
      <c r="AE65" s="7"/>
      <c r="AF65" s="42">
        <v>3704.7140351040243</v>
      </c>
      <c r="AG65" s="95"/>
    </row>
    <row r="66" spans="1:107" customFormat="1" ht="15" x14ac:dyDescent="0.25">
      <c r="A66" s="8">
        <v>25115</v>
      </c>
      <c r="B66" s="7" t="s">
        <v>422</v>
      </c>
      <c r="C66" s="7" t="s">
        <v>423</v>
      </c>
      <c r="D66" s="7" t="s">
        <v>193</v>
      </c>
      <c r="E66" s="13"/>
      <c r="F66" s="7">
        <v>76207</v>
      </c>
      <c r="G66" s="7" t="s">
        <v>193</v>
      </c>
      <c r="H66" s="7">
        <v>3</v>
      </c>
      <c r="I66" s="7" t="s">
        <v>78</v>
      </c>
      <c r="J66" s="21" t="s">
        <v>482</v>
      </c>
      <c r="K66" s="21" t="s">
        <v>482</v>
      </c>
      <c r="L66" s="21" t="s">
        <v>482</v>
      </c>
      <c r="M66" s="21" t="s">
        <v>482</v>
      </c>
      <c r="N66" s="7" t="s">
        <v>118</v>
      </c>
      <c r="O66" s="7">
        <v>81</v>
      </c>
      <c r="P66" s="7">
        <v>39</v>
      </c>
      <c r="Q66" s="7">
        <v>120</v>
      </c>
      <c r="R66" s="7" t="s">
        <v>75</v>
      </c>
      <c r="S66" s="42">
        <v>2000000</v>
      </c>
      <c r="T66" s="42" t="s">
        <v>424</v>
      </c>
      <c r="U66" s="42" t="s">
        <v>425</v>
      </c>
      <c r="V66" s="55">
        <v>48121020404</v>
      </c>
      <c r="W66" s="55">
        <v>139</v>
      </c>
      <c r="X66" s="37">
        <v>17</v>
      </c>
      <c r="Y66" s="37">
        <v>4</v>
      </c>
      <c r="Z66" s="37">
        <v>8</v>
      </c>
      <c r="AA66" s="37">
        <v>4</v>
      </c>
      <c r="AB66" s="37">
        <v>0</v>
      </c>
      <c r="AC66" s="37">
        <v>1</v>
      </c>
      <c r="AD66" s="37">
        <v>173</v>
      </c>
      <c r="AE66" s="7"/>
      <c r="AF66" s="42">
        <v>3839.3413385017038</v>
      </c>
      <c r="AG66" s="95"/>
    </row>
    <row r="67" spans="1:107" customFormat="1" ht="15" x14ac:dyDescent="0.25">
      <c r="A67" s="8">
        <v>25034</v>
      </c>
      <c r="B67" s="7" t="s">
        <v>196</v>
      </c>
      <c r="C67" s="7" t="s">
        <v>197</v>
      </c>
      <c r="D67" s="7" t="s">
        <v>190</v>
      </c>
      <c r="E67" s="13"/>
      <c r="F67" s="7">
        <v>75251</v>
      </c>
      <c r="G67" s="7" t="s">
        <v>190</v>
      </c>
      <c r="H67" s="7">
        <v>3</v>
      </c>
      <c r="I67" s="7" t="s">
        <v>78</v>
      </c>
      <c r="J67" s="21" t="s">
        <v>482</v>
      </c>
      <c r="K67" s="21" t="s">
        <v>482</v>
      </c>
      <c r="L67" s="21" t="s">
        <v>397</v>
      </c>
      <c r="M67" s="21" t="s">
        <v>483</v>
      </c>
      <c r="N67" s="7" t="s">
        <v>118</v>
      </c>
      <c r="O67" s="7">
        <v>108</v>
      </c>
      <c r="P67" s="7">
        <v>0</v>
      </c>
      <c r="Q67" s="7">
        <v>108</v>
      </c>
      <c r="R67" s="7" t="s">
        <v>72</v>
      </c>
      <c r="S67" s="42">
        <v>2000000</v>
      </c>
      <c r="T67" s="42" t="s">
        <v>198</v>
      </c>
      <c r="U67" s="42" t="s">
        <v>199</v>
      </c>
      <c r="V67" s="55">
        <v>48113013202</v>
      </c>
      <c r="W67" s="55">
        <v>139</v>
      </c>
      <c r="X67" s="37">
        <v>17</v>
      </c>
      <c r="Y67" s="37">
        <v>4</v>
      </c>
      <c r="Z67" s="37">
        <v>8</v>
      </c>
      <c r="AA67" s="37">
        <v>4</v>
      </c>
      <c r="AB67" s="37">
        <v>0</v>
      </c>
      <c r="AC67" s="37">
        <v>1</v>
      </c>
      <c r="AD67" s="37">
        <v>173</v>
      </c>
      <c r="AE67" s="7"/>
      <c r="AF67" s="42">
        <v>4858.1440373263931</v>
      </c>
      <c r="AG67" s="95"/>
    </row>
    <row r="68" spans="1:107" customFormat="1" ht="15" x14ac:dyDescent="0.25">
      <c r="A68" s="8">
        <v>25020</v>
      </c>
      <c r="B68" s="7" t="s">
        <v>191</v>
      </c>
      <c r="C68" s="7" t="s">
        <v>192</v>
      </c>
      <c r="D68" s="7" t="s">
        <v>190</v>
      </c>
      <c r="E68" s="13"/>
      <c r="F68" s="7">
        <v>75217</v>
      </c>
      <c r="G68" s="7" t="s">
        <v>190</v>
      </c>
      <c r="H68" s="7">
        <v>3</v>
      </c>
      <c r="I68" s="7" t="s">
        <v>78</v>
      </c>
      <c r="J68" s="21" t="s">
        <v>482</v>
      </c>
      <c r="K68" s="21" t="s">
        <v>482</v>
      </c>
      <c r="L68" s="21" t="s">
        <v>482</v>
      </c>
      <c r="M68" s="21" t="s">
        <v>483</v>
      </c>
      <c r="N68" s="7" t="s">
        <v>118</v>
      </c>
      <c r="O68" s="7">
        <v>81</v>
      </c>
      <c r="P68" s="7">
        <v>15</v>
      </c>
      <c r="Q68" s="7">
        <v>96</v>
      </c>
      <c r="R68" s="7" t="s">
        <v>75</v>
      </c>
      <c r="S68" s="42">
        <v>2000000</v>
      </c>
      <c r="T68" s="42" t="s">
        <v>178</v>
      </c>
      <c r="U68" s="42" t="s">
        <v>179</v>
      </c>
      <c r="V68" s="55">
        <v>48113011802</v>
      </c>
      <c r="W68" s="55">
        <v>132</v>
      </c>
      <c r="X68" s="37">
        <v>17</v>
      </c>
      <c r="Y68" s="37">
        <v>4</v>
      </c>
      <c r="Z68" s="37">
        <v>8</v>
      </c>
      <c r="AA68" s="37">
        <v>4</v>
      </c>
      <c r="AB68" s="37">
        <v>7</v>
      </c>
      <c r="AC68" s="37">
        <v>1</v>
      </c>
      <c r="AD68" s="37">
        <v>173</v>
      </c>
      <c r="AE68" s="7"/>
      <c r="AF68" s="42">
        <v>6475.8399994513948</v>
      </c>
      <c r="AG68" s="95"/>
    </row>
    <row r="69" spans="1:107" customFormat="1" ht="15" x14ac:dyDescent="0.25">
      <c r="A69" s="8">
        <v>25109</v>
      </c>
      <c r="B69" s="7" t="s">
        <v>205</v>
      </c>
      <c r="C69" s="7" t="s">
        <v>206</v>
      </c>
      <c r="D69" s="7" t="s">
        <v>188</v>
      </c>
      <c r="E69" s="13"/>
      <c r="F69" s="7">
        <v>76134</v>
      </c>
      <c r="G69" s="7" t="s">
        <v>77</v>
      </c>
      <c r="H69" s="7">
        <v>3</v>
      </c>
      <c r="I69" s="7" t="s">
        <v>78</v>
      </c>
      <c r="J69" s="21" t="s">
        <v>482</v>
      </c>
      <c r="K69" s="21" t="s">
        <v>482</v>
      </c>
      <c r="L69" s="21" t="s">
        <v>482</v>
      </c>
      <c r="M69" s="21" t="s">
        <v>482</v>
      </c>
      <c r="N69" s="7" t="s">
        <v>118</v>
      </c>
      <c r="O69" s="7">
        <v>84</v>
      </c>
      <c r="P69" s="7">
        <v>0</v>
      </c>
      <c r="Q69" s="7">
        <v>84</v>
      </c>
      <c r="R69" s="7" t="s">
        <v>75</v>
      </c>
      <c r="S69" s="42">
        <v>2000000</v>
      </c>
      <c r="T69" s="42" t="s">
        <v>185</v>
      </c>
      <c r="U69" s="42" t="s">
        <v>204</v>
      </c>
      <c r="V69" s="55">
        <v>48439106006</v>
      </c>
      <c r="W69" s="55">
        <v>132</v>
      </c>
      <c r="X69" s="37">
        <v>17</v>
      </c>
      <c r="Y69" s="37">
        <v>4</v>
      </c>
      <c r="Z69" s="37">
        <v>-8</v>
      </c>
      <c r="AA69" s="37">
        <v>4</v>
      </c>
      <c r="AB69" s="37">
        <v>7</v>
      </c>
      <c r="AC69" s="37">
        <v>1</v>
      </c>
      <c r="AD69" s="37">
        <v>157</v>
      </c>
      <c r="AE69" s="7"/>
      <c r="AF69" s="42">
        <v>3471.2565762679678</v>
      </c>
      <c r="AG69" s="95"/>
    </row>
    <row r="70" spans="1:107" s="81" customFormat="1" ht="15" x14ac:dyDescent="0.25">
      <c r="A70" s="103">
        <v>25047</v>
      </c>
      <c r="B70" s="90" t="s">
        <v>200</v>
      </c>
      <c r="C70" s="90" t="s">
        <v>201</v>
      </c>
      <c r="D70" s="90" t="s">
        <v>190</v>
      </c>
      <c r="E70" s="90"/>
      <c r="F70" s="90">
        <v>75210</v>
      </c>
      <c r="G70" s="90" t="s">
        <v>190</v>
      </c>
      <c r="H70" s="90">
        <v>3</v>
      </c>
      <c r="I70" s="90" t="s">
        <v>78</v>
      </c>
      <c r="J70" s="91" t="s">
        <v>482</v>
      </c>
      <c r="K70" s="91" t="s">
        <v>482</v>
      </c>
      <c r="L70" s="91" t="s">
        <v>482</v>
      </c>
      <c r="M70" s="91" t="s">
        <v>485</v>
      </c>
      <c r="N70" s="90" t="s">
        <v>118</v>
      </c>
      <c r="O70" s="90">
        <v>60</v>
      </c>
      <c r="P70" s="90">
        <v>0</v>
      </c>
      <c r="Q70" s="90">
        <v>60</v>
      </c>
      <c r="R70" s="90" t="s">
        <v>75</v>
      </c>
      <c r="S70" s="92">
        <v>2000000</v>
      </c>
      <c r="T70" s="92" t="s">
        <v>152</v>
      </c>
      <c r="U70" s="92" t="s">
        <v>153</v>
      </c>
      <c r="V70" s="93">
        <v>48113020300</v>
      </c>
      <c r="W70" s="93">
        <v>101</v>
      </c>
      <c r="X70" s="94">
        <v>0</v>
      </c>
      <c r="Y70" s="94">
        <v>4</v>
      </c>
      <c r="Z70" s="94">
        <v>0</v>
      </c>
      <c r="AA70" s="94">
        <v>4</v>
      </c>
      <c r="AB70" s="94">
        <v>5</v>
      </c>
      <c r="AC70" s="94">
        <v>1</v>
      </c>
      <c r="AD70" s="94">
        <v>115</v>
      </c>
      <c r="AE70" s="90"/>
      <c r="AF70" s="92">
        <v>8785.9204324476887</v>
      </c>
      <c r="AG70" s="97" t="s">
        <v>491</v>
      </c>
    </row>
    <row r="71" spans="1:107" s="8" customFormat="1" ht="15" customHeight="1" x14ac:dyDescent="0.25">
      <c r="A71" s="104" t="s">
        <v>24</v>
      </c>
      <c r="B71" s="31"/>
      <c r="C71" s="66">
        <v>17646782.186613776</v>
      </c>
      <c r="D71" s="78"/>
      <c r="E71" s="73"/>
      <c r="F71" s="70"/>
      <c r="G71" s="79"/>
      <c r="H71" s="73"/>
      <c r="I71" s="32"/>
      <c r="J71" s="22"/>
      <c r="K71" s="22"/>
      <c r="L71" s="22"/>
      <c r="M71" s="22"/>
      <c r="N71" s="18"/>
      <c r="O71" s="18"/>
      <c r="P71" s="18"/>
      <c r="Q71" s="18"/>
      <c r="R71" s="33" t="s">
        <v>20</v>
      </c>
      <c r="S71" s="43">
        <f>SUM(S55:S70)</f>
        <v>31176446.579999998</v>
      </c>
      <c r="T71" s="18"/>
      <c r="U71" s="18"/>
      <c r="V71" s="62"/>
      <c r="W71" s="18"/>
      <c r="X71" s="18"/>
      <c r="Y71" s="18"/>
      <c r="AA71" s="35"/>
      <c r="AB71" s="35"/>
      <c r="AC71" s="34"/>
      <c r="AD71" s="34"/>
      <c r="AE71" s="34"/>
      <c r="AF71" s="85"/>
      <c r="AG71" s="95"/>
      <c r="AH71" s="34"/>
      <c r="AI71" s="34"/>
      <c r="AJ71" s="34"/>
      <c r="AK71" s="34"/>
      <c r="AL71" s="34"/>
      <c r="AM71" s="34"/>
      <c r="AN71" s="34"/>
      <c r="AO71" s="34"/>
      <c r="AP71" s="34"/>
      <c r="AQ71" s="34"/>
      <c r="AR71" s="34"/>
      <c r="AS71" s="34"/>
      <c r="AT71" s="34"/>
      <c r="AU71" s="34"/>
      <c r="AV71" s="34"/>
      <c r="AW71" s="34"/>
      <c r="AX71" s="34"/>
      <c r="AY71" s="34"/>
      <c r="AZ71" s="34"/>
      <c r="BA71" s="34"/>
      <c r="BB71" s="34"/>
      <c r="BC71" s="34"/>
      <c r="BD71" s="34"/>
      <c r="BE71" s="34"/>
      <c r="BF71" s="34"/>
      <c r="BG71" s="34"/>
      <c r="BH71" s="34"/>
      <c r="BI71" s="34"/>
      <c r="BJ71" s="34"/>
      <c r="BK71" s="34"/>
      <c r="BL71" s="34"/>
      <c r="BM71" s="34"/>
      <c r="BN71" s="34"/>
      <c r="BO71" s="34"/>
      <c r="BP71" s="34"/>
      <c r="BQ71" s="34"/>
      <c r="BR71" s="34"/>
      <c r="BS71" s="34"/>
      <c r="BT71" s="34"/>
      <c r="BU71" s="34"/>
      <c r="BV71" s="34"/>
      <c r="BW71" s="34"/>
      <c r="BX71" s="34"/>
      <c r="BY71" s="34"/>
      <c r="BZ71" s="34"/>
      <c r="CA71" s="34"/>
      <c r="CB71" s="34"/>
      <c r="CC71" s="34"/>
      <c r="CD71" s="34"/>
      <c r="CE71" s="34"/>
      <c r="CF71" s="34"/>
      <c r="CG71" s="34"/>
      <c r="CH71" s="34"/>
      <c r="CI71" s="34"/>
      <c r="CJ71" s="34"/>
      <c r="CK71" s="34"/>
      <c r="CL71" s="34"/>
      <c r="CM71" s="34"/>
      <c r="CN71" s="34"/>
      <c r="CO71" s="34"/>
      <c r="CP71" s="34"/>
      <c r="CQ71" s="34"/>
      <c r="CR71" s="34"/>
      <c r="CS71" s="34"/>
      <c r="CT71" s="34"/>
      <c r="CU71" s="34"/>
      <c r="CV71" s="34"/>
      <c r="CW71" s="34"/>
      <c r="CX71" s="34"/>
      <c r="CY71" s="34"/>
      <c r="CZ71" s="34"/>
      <c r="DA71" s="34"/>
      <c r="DB71" s="34"/>
      <c r="DC71" s="34"/>
    </row>
    <row r="72" spans="1:107" s="8" customFormat="1" ht="15" customHeight="1" x14ac:dyDescent="0.25">
      <c r="A72" s="104"/>
      <c r="B72" s="105" t="s">
        <v>494</v>
      </c>
      <c r="C72" s="66">
        <f>C71*0.4389</f>
        <v>7745172.7017047862</v>
      </c>
      <c r="D72" s="78"/>
      <c r="E72" s="73"/>
      <c r="F72" s="70"/>
      <c r="G72" s="79"/>
      <c r="H72" s="73"/>
      <c r="I72" s="32"/>
      <c r="J72" s="22"/>
      <c r="K72" s="22"/>
      <c r="L72" s="22"/>
      <c r="M72" s="22"/>
      <c r="N72" s="18"/>
      <c r="O72" s="18"/>
      <c r="P72" s="18"/>
      <c r="Q72" s="18"/>
      <c r="R72" s="33"/>
      <c r="S72" s="43"/>
      <c r="T72" s="18"/>
      <c r="U72" s="18"/>
      <c r="V72" s="62"/>
      <c r="W72" s="18"/>
      <c r="X72" s="18"/>
      <c r="Y72" s="18"/>
      <c r="AA72" s="35"/>
      <c r="AB72" s="35"/>
      <c r="AC72" s="34"/>
      <c r="AD72" s="34"/>
      <c r="AE72" s="34"/>
      <c r="AF72" s="85"/>
      <c r="AG72" s="95"/>
      <c r="AH72" s="34"/>
      <c r="AI72" s="34"/>
      <c r="AJ72" s="34"/>
      <c r="AK72" s="34"/>
      <c r="AL72" s="34"/>
      <c r="AM72" s="34"/>
      <c r="AN72" s="34"/>
      <c r="AO72" s="34"/>
      <c r="AP72" s="34"/>
      <c r="AQ72" s="34"/>
      <c r="AR72" s="34"/>
      <c r="AS72" s="34"/>
      <c r="AT72" s="34"/>
      <c r="AU72" s="34"/>
      <c r="AV72" s="34"/>
      <c r="AW72" s="34"/>
      <c r="AX72" s="34"/>
      <c r="AY72" s="34"/>
      <c r="AZ72" s="34"/>
      <c r="BA72" s="34"/>
      <c r="BB72" s="34"/>
      <c r="BC72" s="34"/>
      <c r="BD72" s="34"/>
      <c r="BE72" s="34"/>
      <c r="BF72" s="34"/>
      <c r="BG72" s="34"/>
      <c r="BH72" s="34"/>
      <c r="BI72" s="34"/>
      <c r="BJ72" s="34"/>
      <c r="BK72" s="34"/>
      <c r="BL72" s="34"/>
      <c r="BM72" s="34"/>
      <c r="BN72" s="34"/>
      <c r="BO72" s="34"/>
      <c r="BP72" s="34"/>
      <c r="BQ72" s="34"/>
      <c r="BR72" s="34"/>
      <c r="BS72" s="34"/>
      <c r="BT72" s="34"/>
      <c r="BU72" s="34"/>
      <c r="BV72" s="34"/>
      <c r="BW72" s="34"/>
      <c r="BX72" s="34"/>
      <c r="BY72" s="34"/>
      <c r="BZ72" s="34"/>
      <c r="CA72" s="34"/>
      <c r="CB72" s="34"/>
      <c r="CC72" s="34"/>
      <c r="CD72" s="34"/>
      <c r="CE72" s="34"/>
      <c r="CF72" s="34"/>
      <c r="CG72" s="34"/>
      <c r="CH72" s="34"/>
      <c r="CI72" s="34"/>
      <c r="CJ72" s="34"/>
      <c r="CK72" s="34"/>
      <c r="CL72" s="34"/>
      <c r="CM72" s="34"/>
      <c r="CN72" s="34"/>
      <c r="CO72" s="34"/>
      <c r="CP72" s="34"/>
      <c r="CQ72" s="34"/>
      <c r="CR72" s="34"/>
      <c r="CS72" s="34"/>
      <c r="CT72" s="34"/>
      <c r="CU72" s="34"/>
      <c r="CV72" s="34"/>
      <c r="CW72" s="34"/>
      <c r="CX72" s="34"/>
      <c r="CY72" s="34"/>
      <c r="CZ72" s="34"/>
      <c r="DA72" s="34"/>
      <c r="DB72" s="34"/>
      <c r="DC72" s="34"/>
    </row>
    <row r="73" spans="1:107" ht="15" customHeight="1" collapsed="1" x14ac:dyDescent="0.2">
      <c r="C73" s="35"/>
      <c r="D73" s="13"/>
      <c r="E73" s="70"/>
      <c r="F73" s="70"/>
      <c r="G73" s="13"/>
      <c r="H73" s="70"/>
    </row>
    <row r="74" spans="1:107" customFormat="1" ht="15" customHeight="1" x14ac:dyDescent="0.25">
      <c r="A74" s="101" t="s">
        <v>35</v>
      </c>
      <c r="B74" s="7"/>
      <c r="C74" s="35"/>
      <c r="D74" s="13"/>
      <c r="E74" s="70"/>
      <c r="F74" s="70"/>
      <c r="G74" s="13"/>
      <c r="H74" s="70"/>
      <c r="I74" s="7"/>
      <c r="J74" s="21"/>
      <c r="K74" s="21"/>
      <c r="L74" s="21"/>
      <c r="M74" s="21"/>
      <c r="N74" s="7"/>
      <c r="O74" s="7"/>
      <c r="P74" s="7"/>
      <c r="Q74" s="7"/>
      <c r="R74" s="7"/>
      <c r="S74" s="42"/>
      <c r="T74" s="7"/>
      <c r="U74" s="7"/>
      <c r="V74" s="55"/>
      <c r="W74" s="7"/>
      <c r="X74" s="8"/>
      <c r="Y74" s="8"/>
      <c r="Z74" s="8"/>
      <c r="AA74" s="35"/>
      <c r="AB74" s="35"/>
      <c r="AC74" s="34"/>
      <c r="AD74" s="34"/>
      <c r="AF74" s="38"/>
      <c r="AG74" s="95"/>
    </row>
    <row r="75" spans="1:107" customFormat="1" ht="15" x14ac:dyDescent="0.25">
      <c r="A75" s="8">
        <v>25022</v>
      </c>
      <c r="B75" s="7" t="s">
        <v>436</v>
      </c>
      <c r="C75" s="7" t="s">
        <v>232</v>
      </c>
      <c r="D75" s="7" t="s">
        <v>233</v>
      </c>
      <c r="E75" s="13"/>
      <c r="F75" s="7">
        <v>75662</v>
      </c>
      <c r="G75" s="7" t="s">
        <v>234</v>
      </c>
      <c r="H75" s="7">
        <v>4</v>
      </c>
      <c r="I75" s="7" t="s">
        <v>71</v>
      </c>
      <c r="J75" s="21" t="s">
        <v>482</v>
      </c>
      <c r="K75" s="21" t="s">
        <v>482</v>
      </c>
      <c r="L75" s="21" t="s">
        <v>482</v>
      </c>
      <c r="M75" s="21" t="s">
        <v>483</v>
      </c>
      <c r="N75" s="7" t="s">
        <v>118</v>
      </c>
      <c r="O75" s="7">
        <v>59</v>
      </c>
      <c r="P75" s="7">
        <v>0</v>
      </c>
      <c r="Q75" s="7">
        <v>59</v>
      </c>
      <c r="R75" s="7" t="s">
        <v>72</v>
      </c>
      <c r="S75" s="42">
        <v>1436803.4533139998</v>
      </c>
      <c r="T75" s="42" t="s">
        <v>178</v>
      </c>
      <c r="U75" s="42" t="s">
        <v>179</v>
      </c>
      <c r="V75" s="55">
        <v>48183010600</v>
      </c>
      <c r="W75" s="55">
        <v>139</v>
      </c>
      <c r="X75" s="37">
        <v>17</v>
      </c>
      <c r="Y75" s="37">
        <v>4</v>
      </c>
      <c r="Z75" s="37">
        <v>8</v>
      </c>
      <c r="AA75" s="37">
        <v>4</v>
      </c>
      <c r="AB75" s="37">
        <v>0</v>
      </c>
      <c r="AC75" s="37">
        <v>1</v>
      </c>
      <c r="AD75" s="37">
        <v>173</v>
      </c>
      <c r="AE75" s="7"/>
      <c r="AF75" s="42">
        <v>3621.8640879567502</v>
      </c>
      <c r="AG75" s="95"/>
    </row>
    <row r="76" spans="1:107" customFormat="1" ht="15" x14ac:dyDescent="0.25">
      <c r="A76" s="8">
        <v>25261</v>
      </c>
      <c r="B76" s="7" t="s">
        <v>237</v>
      </c>
      <c r="C76" s="7" t="s">
        <v>238</v>
      </c>
      <c r="D76" s="7" t="s">
        <v>239</v>
      </c>
      <c r="E76" s="13"/>
      <c r="F76" s="7">
        <v>75455</v>
      </c>
      <c r="G76" s="7" t="s">
        <v>240</v>
      </c>
      <c r="H76" s="7">
        <v>4</v>
      </c>
      <c r="I76" s="7" t="s">
        <v>71</v>
      </c>
      <c r="J76" s="21" t="s">
        <v>482</v>
      </c>
      <c r="K76" s="21" t="s">
        <v>482</v>
      </c>
      <c r="L76" s="21" t="s">
        <v>482</v>
      </c>
      <c r="M76" s="21" t="s">
        <v>483</v>
      </c>
      <c r="N76" s="7" t="s">
        <v>118</v>
      </c>
      <c r="O76" s="7">
        <v>52</v>
      </c>
      <c r="P76" s="7">
        <v>0</v>
      </c>
      <c r="Q76" s="7">
        <v>52</v>
      </c>
      <c r="R76" s="7" t="s">
        <v>72</v>
      </c>
      <c r="S76" s="42">
        <v>1164000</v>
      </c>
      <c r="T76" s="42" t="s">
        <v>236</v>
      </c>
      <c r="U76" s="42" t="s">
        <v>100</v>
      </c>
      <c r="V76" s="55">
        <v>48449950800</v>
      </c>
      <c r="W76" s="55">
        <v>139</v>
      </c>
      <c r="X76" s="37">
        <v>17</v>
      </c>
      <c r="Y76" s="37">
        <v>4</v>
      </c>
      <c r="Z76" s="37">
        <v>8</v>
      </c>
      <c r="AA76" s="37">
        <v>4</v>
      </c>
      <c r="AB76" s="37">
        <v>0</v>
      </c>
      <c r="AC76" s="37">
        <v>1</v>
      </c>
      <c r="AD76" s="37">
        <v>173</v>
      </c>
      <c r="AE76" s="7"/>
      <c r="AF76" s="42">
        <v>6324.574105385751</v>
      </c>
      <c r="AG76" s="95"/>
    </row>
    <row r="77" spans="1:107" ht="15" customHeight="1" x14ac:dyDescent="0.25">
      <c r="A77" s="100" t="s">
        <v>24</v>
      </c>
      <c r="B77" s="15"/>
      <c r="C77" s="64">
        <v>1750534.8582444519</v>
      </c>
      <c r="D77" s="71"/>
      <c r="E77" s="73"/>
      <c r="F77" s="70"/>
      <c r="G77" s="71"/>
      <c r="H77" s="73"/>
      <c r="I77" s="24"/>
      <c r="J77" s="22"/>
      <c r="K77" s="22"/>
      <c r="L77" s="22"/>
      <c r="M77" s="22"/>
      <c r="N77" s="16"/>
      <c r="O77" s="16"/>
      <c r="P77" s="16"/>
      <c r="Q77" s="16"/>
      <c r="R77" s="17" t="s">
        <v>20</v>
      </c>
      <c r="S77" s="41">
        <f>SUM(S75:S76)</f>
        <v>2600803.4533139998</v>
      </c>
      <c r="T77" s="18"/>
      <c r="U77" s="16"/>
      <c r="V77" s="60"/>
      <c r="W77" s="16"/>
      <c r="X77" s="18"/>
      <c r="Y77" s="18"/>
      <c r="AC77" s="34"/>
      <c r="AD77" s="34"/>
      <c r="AE77"/>
      <c r="AF77" s="38"/>
      <c r="AG77" s="95"/>
      <c r="AH77"/>
      <c r="AI77"/>
      <c r="AJ77"/>
      <c r="AK77"/>
      <c r="AL77"/>
      <c r="AM77"/>
      <c r="AN77"/>
      <c r="AO77"/>
      <c r="AP77"/>
      <c r="AQ77"/>
      <c r="AR77"/>
      <c r="AS77"/>
      <c r="AT77"/>
      <c r="AU77"/>
      <c r="AV77"/>
      <c r="AW77"/>
      <c r="AX77"/>
      <c r="AY77"/>
      <c r="AZ77"/>
      <c r="BA77"/>
      <c r="BB77"/>
      <c r="BC77"/>
      <c r="BD77"/>
      <c r="BE77"/>
      <c r="BF77"/>
      <c r="BG77"/>
      <c r="BH77"/>
      <c r="BI77"/>
      <c r="BJ77"/>
      <c r="BK77"/>
      <c r="BL77"/>
      <c r="BM77"/>
      <c r="BN77"/>
      <c r="BO77"/>
      <c r="BP77"/>
      <c r="BQ77"/>
      <c r="BR77"/>
      <c r="BS77"/>
      <c r="BT77"/>
      <c r="BU77"/>
      <c r="BV77"/>
      <c r="BW77"/>
      <c r="BX77"/>
      <c r="BY77"/>
      <c r="BZ77"/>
      <c r="CA77"/>
      <c r="CB77"/>
      <c r="CC77"/>
      <c r="CD77"/>
      <c r="CE77"/>
      <c r="CF77"/>
      <c r="CG77"/>
      <c r="CH77"/>
      <c r="CI77"/>
      <c r="CJ77"/>
      <c r="CK77"/>
      <c r="CL77"/>
      <c r="CM77"/>
      <c r="CN77"/>
      <c r="CO77"/>
      <c r="CP77"/>
      <c r="CQ77"/>
      <c r="CR77"/>
      <c r="CS77"/>
      <c r="CT77"/>
      <c r="CU77"/>
      <c r="CV77"/>
      <c r="CW77"/>
      <c r="CX77"/>
      <c r="CY77"/>
      <c r="CZ77"/>
      <c r="DA77"/>
      <c r="DB77"/>
      <c r="DC77"/>
    </row>
    <row r="78" spans="1:107" ht="15" customHeight="1" collapsed="1" x14ac:dyDescent="0.2">
      <c r="C78" s="35"/>
      <c r="D78" s="13"/>
      <c r="E78" s="70"/>
      <c r="F78" s="70"/>
      <c r="G78" s="13"/>
      <c r="H78" s="70"/>
    </row>
    <row r="79" spans="1:107" customFormat="1" ht="15" customHeight="1" x14ac:dyDescent="0.25">
      <c r="A79" s="101" t="s">
        <v>36</v>
      </c>
      <c r="B79" s="7"/>
      <c r="C79" s="35"/>
      <c r="D79" s="13"/>
      <c r="E79" s="70"/>
      <c r="F79" s="70"/>
      <c r="G79" s="13"/>
      <c r="H79" s="70"/>
      <c r="I79" s="7"/>
      <c r="J79" s="21"/>
      <c r="K79" s="21"/>
      <c r="L79" s="21"/>
      <c r="M79" s="21"/>
      <c r="N79" s="7"/>
      <c r="O79" s="7"/>
      <c r="P79" s="7"/>
      <c r="Q79" s="7"/>
      <c r="R79" s="7"/>
      <c r="S79" s="42"/>
      <c r="T79" s="7"/>
      <c r="U79" s="7"/>
      <c r="V79" s="55"/>
      <c r="W79" s="7"/>
      <c r="X79" s="8"/>
      <c r="Y79" s="8"/>
      <c r="Z79" s="8"/>
      <c r="AA79" s="35"/>
      <c r="AB79" s="35"/>
      <c r="AC79" s="34"/>
      <c r="AD79" s="34"/>
      <c r="AF79" s="38"/>
      <c r="AG79" s="95"/>
    </row>
    <row r="80" spans="1:107" customFormat="1" ht="15" x14ac:dyDescent="0.25">
      <c r="A80" s="8">
        <v>25167</v>
      </c>
      <c r="B80" s="7" t="s">
        <v>242</v>
      </c>
      <c r="C80" s="7" t="s">
        <v>243</v>
      </c>
      <c r="D80" s="7" t="s">
        <v>244</v>
      </c>
      <c r="E80" s="13"/>
      <c r="F80" s="7">
        <v>75501</v>
      </c>
      <c r="G80" s="7" t="s">
        <v>245</v>
      </c>
      <c r="H80" s="7">
        <v>4</v>
      </c>
      <c r="I80" s="7" t="s">
        <v>78</v>
      </c>
      <c r="J80" s="21" t="s">
        <v>482</v>
      </c>
      <c r="K80" s="21" t="s">
        <v>482</v>
      </c>
      <c r="L80" s="21" t="s">
        <v>482</v>
      </c>
      <c r="M80" s="21" t="s">
        <v>482</v>
      </c>
      <c r="N80" s="7" t="s">
        <v>487</v>
      </c>
      <c r="O80" s="7">
        <v>38</v>
      </c>
      <c r="P80" s="7">
        <v>2</v>
      </c>
      <c r="Q80" s="7">
        <v>40</v>
      </c>
      <c r="R80" s="7" t="s">
        <v>72</v>
      </c>
      <c r="S80" s="42">
        <v>1215000</v>
      </c>
      <c r="T80" s="42" t="s">
        <v>173</v>
      </c>
      <c r="U80" s="42" t="s">
        <v>100</v>
      </c>
      <c r="V80" s="55">
        <v>48037010500</v>
      </c>
      <c r="W80" s="55">
        <v>133</v>
      </c>
      <c r="X80" s="37">
        <v>17</v>
      </c>
      <c r="Y80" s="37">
        <v>4</v>
      </c>
      <c r="Z80" s="37">
        <v>8</v>
      </c>
      <c r="AA80" s="37">
        <v>4</v>
      </c>
      <c r="AB80" s="37">
        <v>7</v>
      </c>
      <c r="AC80" s="37">
        <v>1</v>
      </c>
      <c r="AD80" s="37">
        <v>174</v>
      </c>
      <c r="AE80" s="7"/>
      <c r="AF80" s="42">
        <v>8740.4457646701576</v>
      </c>
      <c r="AG80" s="95"/>
    </row>
    <row r="81" spans="1:107" ht="15" customHeight="1" x14ac:dyDescent="0.25">
      <c r="A81" s="100" t="s">
        <v>24</v>
      </c>
      <c r="B81" s="15"/>
      <c r="C81" s="64">
        <v>1227917.1964654226</v>
      </c>
      <c r="D81" s="71"/>
      <c r="E81" s="73"/>
      <c r="F81" s="70"/>
      <c r="G81" s="71"/>
      <c r="H81" s="73"/>
      <c r="I81" s="24"/>
      <c r="J81" s="22"/>
      <c r="K81" s="22"/>
      <c r="L81" s="22"/>
      <c r="M81" s="22"/>
      <c r="N81" s="16"/>
      <c r="O81" s="16"/>
      <c r="P81" s="16"/>
      <c r="Q81" s="16"/>
      <c r="R81" s="17" t="s">
        <v>20</v>
      </c>
      <c r="S81" s="41">
        <f>SUM(S80:S80)</f>
        <v>1215000</v>
      </c>
      <c r="T81" s="18"/>
      <c r="U81" s="16"/>
      <c r="V81" s="60"/>
      <c r="W81" s="16"/>
      <c r="X81" s="18"/>
      <c r="Y81" s="18"/>
      <c r="AC81" s="34"/>
      <c r="AD81" s="34"/>
      <c r="AE81"/>
      <c r="AF81" s="38"/>
      <c r="AG81" s="95"/>
      <c r="AH81"/>
      <c r="AI81"/>
      <c r="AJ81"/>
      <c r="AK81"/>
      <c r="AL81"/>
      <c r="AM81"/>
      <c r="AN81"/>
      <c r="AO81"/>
      <c r="AP81"/>
      <c r="AQ81"/>
      <c r="AR81"/>
      <c r="AS81"/>
      <c r="AT81"/>
      <c r="AU81"/>
      <c r="AV81"/>
      <c r="AW81"/>
      <c r="AX81"/>
      <c r="AY81"/>
      <c r="AZ81"/>
      <c r="BA81"/>
      <c r="BB81"/>
      <c r="BC81"/>
      <c r="BD81"/>
      <c r="BE81"/>
      <c r="BF81"/>
      <c r="BG81"/>
      <c r="BH81"/>
      <c r="BI81"/>
      <c r="BJ81"/>
      <c r="BK81"/>
      <c r="BL81"/>
      <c r="BM81"/>
      <c r="BN81"/>
      <c r="BO81"/>
      <c r="BP81"/>
      <c r="BQ81"/>
      <c r="BR81"/>
      <c r="BS81"/>
      <c r="BT81"/>
      <c r="BU81"/>
      <c r="BV81"/>
      <c r="BW81"/>
      <c r="BX81"/>
      <c r="BY81"/>
      <c r="BZ81"/>
      <c r="CA81"/>
      <c r="CB81"/>
      <c r="CC81"/>
      <c r="CD81"/>
      <c r="CE81"/>
      <c r="CF81"/>
      <c r="CG81"/>
      <c r="CH81"/>
      <c r="CI81"/>
      <c r="CJ81"/>
      <c r="CK81"/>
      <c r="CL81"/>
      <c r="CM81"/>
      <c r="CN81"/>
      <c r="CO81"/>
      <c r="CP81"/>
      <c r="CQ81"/>
      <c r="CR81"/>
      <c r="CS81"/>
      <c r="CT81"/>
      <c r="CU81"/>
      <c r="CV81"/>
      <c r="CW81"/>
      <c r="CX81"/>
      <c r="CY81"/>
      <c r="CZ81"/>
      <c r="DA81"/>
      <c r="DB81"/>
      <c r="DC81"/>
    </row>
    <row r="82" spans="1:107" ht="15" customHeight="1" x14ac:dyDescent="0.2">
      <c r="C82" s="35"/>
      <c r="D82" s="13"/>
      <c r="E82" s="70"/>
      <c r="F82" s="70"/>
      <c r="G82" s="13"/>
      <c r="H82" s="70"/>
    </row>
    <row r="83" spans="1:107" customFormat="1" ht="15" customHeight="1" x14ac:dyDescent="0.25">
      <c r="A83" s="101" t="s">
        <v>37</v>
      </c>
      <c r="B83" s="7"/>
      <c r="C83" s="35"/>
      <c r="D83" s="13"/>
      <c r="E83" s="70"/>
      <c r="F83" s="70"/>
      <c r="G83" s="13"/>
      <c r="H83" s="70"/>
      <c r="I83" s="7"/>
      <c r="J83" s="21"/>
      <c r="K83" s="21"/>
      <c r="L83" s="21"/>
      <c r="M83" s="21"/>
      <c r="N83" s="7"/>
      <c r="O83" s="7"/>
      <c r="P83" s="7"/>
      <c r="Q83" s="7"/>
      <c r="R83" s="7"/>
      <c r="S83" s="42"/>
      <c r="T83" s="7"/>
      <c r="U83" s="7"/>
      <c r="V83" s="55"/>
      <c r="W83" s="7"/>
      <c r="X83" s="8"/>
      <c r="Y83" s="8"/>
      <c r="Z83" s="8"/>
      <c r="AA83" s="35"/>
      <c r="AB83" s="35"/>
      <c r="AC83" s="34"/>
      <c r="AD83" s="34"/>
      <c r="AF83" s="38"/>
      <c r="AG83" s="95"/>
    </row>
    <row r="84" spans="1:107" customFormat="1" ht="15" x14ac:dyDescent="0.25">
      <c r="A84" s="8">
        <v>25025</v>
      </c>
      <c r="B84" s="7" t="s">
        <v>247</v>
      </c>
      <c r="C84" s="7" t="s">
        <v>248</v>
      </c>
      <c r="D84" s="7" t="s">
        <v>249</v>
      </c>
      <c r="E84" s="13"/>
      <c r="F84" s="7">
        <v>75904</v>
      </c>
      <c r="G84" s="7" t="s">
        <v>250</v>
      </c>
      <c r="H84" s="7">
        <v>5</v>
      </c>
      <c r="I84" s="7" t="s">
        <v>71</v>
      </c>
      <c r="J84" s="21" t="s">
        <v>482</v>
      </c>
      <c r="K84" s="21" t="s">
        <v>482</v>
      </c>
      <c r="L84" s="21" t="s">
        <v>482</v>
      </c>
      <c r="M84" s="21" t="s">
        <v>483</v>
      </c>
      <c r="N84" s="7" t="s">
        <v>118</v>
      </c>
      <c r="O84" s="7">
        <v>60</v>
      </c>
      <c r="P84" s="7">
        <v>0</v>
      </c>
      <c r="Q84" s="7">
        <v>60</v>
      </c>
      <c r="R84" s="7" t="s">
        <v>75</v>
      </c>
      <c r="S84" s="42">
        <v>1714742.9306099999</v>
      </c>
      <c r="T84" s="42" t="s">
        <v>178</v>
      </c>
      <c r="U84" s="42" t="s">
        <v>179</v>
      </c>
      <c r="V84" s="55">
        <v>48005000903</v>
      </c>
      <c r="W84" s="55">
        <v>137</v>
      </c>
      <c r="X84" s="37">
        <v>17</v>
      </c>
      <c r="Y84" s="37">
        <v>4</v>
      </c>
      <c r="Z84" s="37">
        <v>8</v>
      </c>
      <c r="AA84" s="37">
        <v>4</v>
      </c>
      <c r="AB84" s="37">
        <v>0</v>
      </c>
      <c r="AC84" s="37">
        <v>1</v>
      </c>
      <c r="AD84" s="37">
        <v>171</v>
      </c>
      <c r="AE84" s="7"/>
      <c r="AF84" s="42">
        <v>5121.5991115767411</v>
      </c>
      <c r="AG84" s="95"/>
    </row>
    <row r="85" spans="1:107" ht="15" customHeight="1" x14ac:dyDescent="0.25">
      <c r="A85" s="100" t="s">
        <v>24</v>
      </c>
      <c r="B85" s="15"/>
      <c r="C85" s="64">
        <v>1234173.8192104481</v>
      </c>
      <c r="D85" s="71"/>
      <c r="E85" s="73"/>
      <c r="F85" s="70"/>
      <c r="G85" s="71"/>
      <c r="H85" s="73"/>
      <c r="I85" s="24"/>
      <c r="J85" s="22"/>
      <c r="K85" s="22"/>
      <c r="L85" s="22"/>
      <c r="M85" s="22"/>
      <c r="N85" s="16"/>
      <c r="O85" s="16"/>
      <c r="P85" s="16"/>
      <c r="Q85" s="16"/>
      <c r="R85" s="17" t="s">
        <v>20</v>
      </c>
      <c r="S85" s="41">
        <f>SUM(S84:S84)</f>
        <v>1714742.9306099999</v>
      </c>
      <c r="T85" s="18"/>
      <c r="U85" s="16"/>
      <c r="V85" s="60"/>
      <c r="W85" s="16"/>
      <c r="X85" s="18"/>
      <c r="Y85" s="18"/>
      <c r="AC85" s="34"/>
      <c r="AD85" s="34"/>
      <c r="AE85"/>
      <c r="AF85" s="38"/>
      <c r="AG85" s="95"/>
      <c r="AH85"/>
      <c r="AI85"/>
      <c r="AJ85"/>
      <c r="AK85"/>
      <c r="AL85"/>
      <c r="AM85"/>
      <c r="AN85"/>
      <c r="AO85"/>
      <c r="AP85"/>
      <c r="AQ85"/>
      <c r="AR85"/>
      <c r="AS85"/>
      <c r="AT85"/>
      <c r="AU85"/>
      <c r="AV85"/>
      <c r="AW85"/>
      <c r="AX85"/>
      <c r="AY85"/>
      <c r="AZ85"/>
      <c r="BA85"/>
      <c r="BB85"/>
      <c r="BC85"/>
      <c r="BD85"/>
      <c r="BE85"/>
      <c r="BF85"/>
      <c r="BG85"/>
      <c r="BH85"/>
      <c r="BI85"/>
      <c r="BJ85"/>
      <c r="BK85"/>
      <c r="BL85"/>
      <c r="BM85"/>
      <c r="BN85"/>
      <c r="BO85"/>
      <c r="BP85"/>
      <c r="BQ85"/>
      <c r="BR85"/>
      <c r="BS85"/>
      <c r="BT85"/>
      <c r="BU85"/>
      <c r="BV85"/>
      <c r="BW85"/>
      <c r="BX85"/>
      <c r="BY85"/>
      <c r="BZ85"/>
      <c r="CA85"/>
      <c r="CB85"/>
      <c r="CC85"/>
      <c r="CD85"/>
      <c r="CE85"/>
      <c r="CF85"/>
      <c r="CG85"/>
      <c r="CH85"/>
      <c r="CI85"/>
      <c r="CJ85"/>
      <c r="CK85"/>
      <c r="CL85"/>
      <c r="CM85"/>
      <c r="CN85"/>
      <c r="CO85"/>
      <c r="CP85"/>
      <c r="CQ85"/>
      <c r="CR85"/>
      <c r="CS85"/>
      <c r="CT85"/>
      <c r="CU85"/>
      <c r="CV85"/>
      <c r="CW85"/>
      <c r="CX85"/>
      <c r="CY85"/>
      <c r="CZ85"/>
      <c r="DA85"/>
      <c r="DB85"/>
      <c r="DC85"/>
    </row>
    <row r="86" spans="1:107" ht="15" customHeight="1" x14ac:dyDescent="0.2">
      <c r="C86" s="35"/>
      <c r="D86" s="13"/>
      <c r="E86" s="70"/>
      <c r="F86" s="70"/>
      <c r="G86" s="13"/>
      <c r="H86" s="70"/>
    </row>
    <row r="87" spans="1:107" ht="15" customHeight="1" x14ac:dyDescent="0.2">
      <c r="A87" s="101" t="s">
        <v>38</v>
      </c>
      <c r="C87" s="35"/>
      <c r="D87" s="13"/>
      <c r="E87" s="70"/>
      <c r="F87" s="70"/>
      <c r="G87" s="13"/>
      <c r="H87" s="70"/>
    </row>
    <row r="88" spans="1:107" customFormat="1" ht="15" x14ac:dyDescent="0.25">
      <c r="A88" s="8">
        <v>25133</v>
      </c>
      <c r="B88" s="7" t="s">
        <v>256</v>
      </c>
      <c r="C88" s="7" t="s">
        <v>438</v>
      </c>
      <c r="D88" s="7" t="s">
        <v>252</v>
      </c>
      <c r="E88" s="13"/>
      <c r="F88" s="7">
        <v>77708</v>
      </c>
      <c r="G88" s="7" t="s">
        <v>253</v>
      </c>
      <c r="H88" s="7">
        <v>5</v>
      </c>
      <c r="I88" s="7" t="s">
        <v>78</v>
      </c>
      <c r="J88" s="21" t="s">
        <v>482</v>
      </c>
      <c r="K88" s="21" t="s">
        <v>482</v>
      </c>
      <c r="L88" s="21" t="s">
        <v>482</v>
      </c>
      <c r="M88" s="21" t="s">
        <v>482</v>
      </c>
      <c r="N88" s="7" t="s">
        <v>118</v>
      </c>
      <c r="O88" s="7">
        <v>63</v>
      </c>
      <c r="P88" s="7">
        <v>0</v>
      </c>
      <c r="Q88" s="7">
        <v>63</v>
      </c>
      <c r="R88" s="7" t="s">
        <v>75</v>
      </c>
      <c r="S88" s="42">
        <v>1661816</v>
      </c>
      <c r="T88" s="42" t="s">
        <v>439</v>
      </c>
      <c r="U88" s="42" t="s">
        <v>141</v>
      </c>
      <c r="V88" s="55">
        <v>48245000200</v>
      </c>
      <c r="W88" s="55">
        <v>138</v>
      </c>
      <c r="X88" s="37">
        <v>17</v>
      </c>
      <c r="Y88" s="37">
        <v>4</v>
      </c>
      <c r="Z88" s="37">
        <v>8</v>
      </c>
      <c r="AA88" s="37">
        <v>4</v>
      </c>
      <c r="AB88" s="37">
        <v>0</v>
      </c>
      <c r="AC88" s="37">
        <v>1</v>
      </c>
      <c r="AD88" s="37">
        <v>172</v>
      </c>
      <c r="AE88" s="7"/>
      <c r="AF88" s="42">
        <v>5543.6700310817087</v>
      </c>
      <c r="AG88" s="95"/>
    </row>
    <row r="89" spans="1:107" customFormat="1" ht="15" x14ac:dyDescent="0.25">
      <c r="A89" s="8">
        <v>25082</v>
      </c>
      <c r="B89" s="7" t="s">
        <v>254</v>
      </c>
      <c r="C89" s="7" t="s">
        <v>437</v>
      </c>
      <c r="D89" s="7" t="s">
        <v>255</v>
      </c>
      <c r="E89" s="13"/>
      <c r="F89" s="7">
        <v>77360</v>
      </c>
      <c r="G89" s="7" t="s">
        <v>255</v>
      </c>
      <c r="H89" s="7">
        <v>5</v>
      </c>
      <c r="I89" s="7" t="s">
        <v>78</v>
      </c>
      <c r="J89" s="21" t="s">
        <v>482</v>
      </c>
      <c r="K89" s="21" t="s">
        <v>482</v>
      </c>
      <c r="L89" s="21" t="s">
        <v>482</v>
      </c>
      <c r="M89" s="21" t="s">
        <v>482</v>
      </c>
      <c r="N89" s="7" t="s">
        <v>118</v>
      </c>
      <c r="O89" s="7">
        <v>63</v>
      </c>
      <c r="P89" s="7">
        <v>11</v>
      </c>
      <c r="Q89" s="7">
        <v>74</v>
      </c>
      <c r="R89" s="7" t="s">
        <v>75</v>
      </c>
      <c r="S89" s="42">
        <v>1661816</v>
      </c>
      <c r="T89" s="42" t="s">
        <v>235</v>
      </c>
      <c r="U89" s="42" t="s">
        <v>120</v>
      </c>
      <c r="V89" s="55">
        <v>48361020700</v>
      </c>
      <c r="W89" s="55">
        <v>138</v>
      </c>
      <c r="X89" s="37">
        <v>17</v>
      </c>
      <c r="Y89" s="37">
        <v>4</v>
      </c>
      <c r="Z89" s="37">
        <v>8</v>
      </c>
      <c r="AA89" s="37">
        <v>4</v>
      </c>
      <c r="AB89" s="37">
        <v>0</v>
      </c>
      <c r="AC89" s="37">
        <v>1</v>
      </c>
      <c r="AD89" s="37">
        <v>172</v>
      </c>
      <c r="AE89" s="7"/>
      <c r="AF89" s="42">
        <v>9510.7502858895405</v>
      </c>
      <c r="AG89" s="95"/>
    </row>
    <row r="90" spans="1:107" ht="15" customHeight="1" x14ac:dyDescent="0.25">
      <c r="A90" s="100" t="s">
        <v>24</v>
      </c>
      <c r="B90" s="15"/>
      <c r="C90" s="64">
        <v>1136811.8118507362</v>
      </c>
      <c r="D90" s="71"/>
      <c r="E90" s="73"/>
      <c r="F90" s="70"/>
      <c r="G90" s="71"/>
      <c r="H90" s="73"/>
      <c r="I90" s="24"/>
      <c r="J90" s="22"/>
      <c r="K90" s="22"/>
      <c r="L90" s="22"/>
      <c r="M90" s="22"/>
      <c r="N90" s="16"/>
      <c r="O90" s="16"/>
      <c r="P90" s="16"/>
      <c r="Q90" s="16"/>
      <c r="R90" s="17" t="s">
        <v>20</v>
      </c>
      <c r="S90" s="41">
        <f>SUM(S88:S89)</f>
        <v>3323632</v>
      </c>
      <c r="T90" s="18"/>
      <c r="U90" s="16"/>
      <c r="V90" s="60"/>
      <c r="W90" s="16"/>
      <c r="X90" s="18"/>
      <c r="Y90" s="18"/>
      <c r="AC90" s="34"/>
      <c r="AD90" s="34"/>
      <c r="AE90"/>
      <c r="AF90" s="38"/>
      <c r="AG90" s="95"/>
      <c r="AH90"/>
      <c r="AI90"/>
      <c r="AJ90"/>
      <c r="AK90"/>
      <c r="AL90"/>
      <c r="AM90"/>
      <c r="AN90"/>
      <c r="AO90"/>
      <c r="AP90"/>
      <c r="AQ90"/>
      <c r="AR90"/>
      <c r="AS90"/>
      <c r="AT90"/>
      <c r="AU90"/>
      <c r="AV90"/>
      <c r="AW90"/>
      <c r="AX90"/>
      <c r="AY90"/>
      <c r="AZ90"/>
      <c r="BA90"/>
      <c r="BB90"/>
      <c r="BC90"/>
      <c r="BD90"/>
      <c r="BE90"/>
      <c r="BF90"/>
      <c r="BG90"/>
      <c r="BH90"/>
      <c r="BI90"/>
      <c r="BJ90"/>
      <c r="BK90"/>
      <c r="BL90"/>
      <c r="BM90"/>
      <c r="BN90"/>
      <c r="BO90"/>
      <c r="BP90"/>
      <c r="BQ90"/>
      <c r="BR90"/>
      <c r="BS90"/>
      <c r="BT90"/>
      <c r="BU90"/>
      <c r="BV90"/>
      <c r="BW90"/>
      <c r="BX90"/>
      <c r="BY90"/>
      <c r="BZ90"/>
      <c r="CA90"/>
      <c r="CB90"/>
      <c r="CC90"/>
      <c r="CD90"/>
      <c r="CE90"/>
      <c r="CF90"/>
      <c r="CG90"/>
      <c r="CH90"/>
      <c r="CI90"/>
      <c r="CJ90"/>
      <c r="CK90"/>
      <c r="CL90"/>
      <c r="CM90"/>
      <c r="CN90"/>
      <c r="CO90"/>
      <c r="CP90"/>
      <c r="CQ90"/>
      <c r="CR90"/>
      <c r="CS90"/>
      <c r="CT90"/>
      <c r="CU90"/>
      <c r="CV90"/>
      <c r="CW90"/>
      <c r="CX90"/>
      <c r="CY90"/>
      <c r="CZ90"/>
      <c r="DA90"/>
      <c r="DB90"/>
      <c r="DC90"/>
    </row>
    <row r="91" spans="1:107" ht="15" customHeight="1" x14ac:dyDescent="0.2">
      <c r="C91" s="35"/>
      <c r="D91" s="13"/>
      <c r="E91" s="70"/>
      <c r="F91" s="70"/>
      <c r="G91" s="13"/>
      <c r="H91" s="70"/>
    </row>
    <row r="92" spans="1:107" customFormat="1" ht="15" customHeight="1" x14ac:dyDescent="0.25">
      <c r="A92" s="101" t="s">
        <v>39</v>
      </c>
      <c r="B92" s="7"/>
      <c r="C92" s="35"/>
      <c r="D92" s="13"/>
      <c r="E92" s="70"/>
      <c r="F92" s="70"/>
      <c r="G92" s="13"/>
      <c r="H92" s="70"/>
      <c r="I92" s="7"/>
      <c r="J92" s="21"/>
      <c r="K92" s="21"/>
      <c r="L92" s="21"/>
      <c r="M92" s="21"/>
      <c r="N92" s="7"/>
      <c r="O92" s="7"/>
      <c r="P92" s="7"/>
      <c r="Q92" s="7"/>
      <c r="R92" s="7"/>
      <c r="S92" s="42"/>
      <c r="T92" s="7"/>
      <c r="U92" s="7"/>
      <c r="V92" s="55"/>
      <c r="W92" s="7"/>
      <c r="X92" s="8"/>
      <c r="Y92" s="8"/>
      <c r="Z92" s="8"/>
      <c r="AA92" s="35"/>
      <c r="AB92" s="35"/>
      <c r="AC92" s="34"/>
      <c r="AD92" s="34"/>
      <c r="AF92" s="38"/>
      <c r="AG92" s="95"/>
    </row>
    <row r="93" spans="1:107" customFormat="1" ht="15" customHeight="1" x14ac:dyDescent="0.25">
      <c r="A93" s="8">
        <v>25064</v>
      </c>
      <c r="B93" s="7" t="s">
        <v>440</v>
      </c>
      <c r="C93" s="7" t="s">
        <v>441</v>
      </c>
      <c r="D93" s="7" t="s">
        <v>257</v>
      </c>
      <c r="E93" s="13"/>
      <c r="F93" s="7">
        <v>77474</v>
      </c>
      <c r="G93" s="7" t="s">
        <v>112</v>
      </c>
      <c r="H93" s="7">
        <v>6</v>
      </c>
      <c r="I93" s="7" t="s">
        <v>71</v>
      </c>
      <c r="J93" s="21" t="s">
        <v>482</v>
      </c>
      <c r="K93" s="21" t="s">
        <v>482</v>
      </c>
      <c r="L93" s="21" t="s">
        <v>482</v>
      </c>
      <c r="M93" s="21" t="s">
        <v>482</v>
      </c>
      <c r="N93" s="7" t="s">
        <v>118</v>
      </c>
      <c r="O93" s="7">
        <v>52</v>
      </c>
      <c r="P93" s="7">
        <v>4</v>
      </c>
      <c r="Q93" s="7">
        <v>56</v>
      </c>
      <c r="R93" s="7" t="s">
        <v>72</v>
      </c>
      <c r="S93" s="42">
        <v>1125000</v>
      </c>
      <c r="T93" s="42" t="s">
        <v>258</v>
      </c>
      <c r="U93" s="42" t="s">
        <v>259</v>
      </c>
      <c r="V93" s="55">
        <v>48015760302</v>
      </c>
      <c r="W93" s="55">
        <v>136</v>
      </c>
      <c r="X93" s="37">
        <v>17</v>
      </c>
      <c r="Y93" s="37">
        <v>4</v>
      </c>
      <c r="Z93" s="37">
        <v>8</v>
      </c>
      <c r="AA93" s="37">
        <v>4</v>
      </c>
      <c r="AB93" s="37">
        <v>0</v>
      </c>
      <c r="AC93" s="37">
        <v>1</v>
      </c>
      <c r="AD93" s="37">
        <v>170</v>
      </c>
      <c r="AE93" s="7"/>
      <c r="AF93" s="42">
        <v>9121.3282916508397</v>
      </c>
      <c r="AG93" s="95"/>
    </row>
    <row r="94" spans="1:107" ht="15" customHeight="1" x14ac:dyDescent="0.25">
      <c r="A94" s="100" t="s">
        <v>24</v>
      </c>
      <c r="B94" s="15"/>
      <c r="C94" s="64">
        <v>750000</v>
      </c>
      <c r="D94" s="71"/>
      <c r="E94" s="73"/>
      <c r="F94" s="70"/>
      <c r="G94" s="71"/>
      <c r="H94" s="73"/>
      <c r="I94" s="24"/>
      <c r="J94" s="22"/>
      <c r="K94" s="22"/>
      <c r="L94" s="22"/>
      <c r="M94" s="22"/>
      <c r="N94" s="16"/>
      <c r="O94" s="16"/>
      <c r="P94" s="16"/>
      <c r="Q94" s="16"/>
      <c r="R94" s="17" t="s">
        <v>20</v>
      </c>
      <c r="S94" s="41">
        <f>SUM(S93:S93)</f>
        <v>1125000</v>
      </c>
      <c r="T94" s="18"/>
      <c r="U94" s="16"/>
      <c r="V94" s="60"/>
      <c r="W94" s="16"/>
      <c r="X94" s="18"/>
      <c r="Y94" s="18"/>
      <c r="AC94" s="34"/>
      <c r="AD94" s="34"/>
      <c r="AE94"/>
      <c r="AF94" s="38"/>
      <c r="AG94" s="95"/>
      <c r="AH94"/>
      <c r="AI94"/>
      <c r="AJ94"/>
      <c r="AK94"/>
      <c r="AL94"/>
      <c r="AM94"/>
      <c r="AN94"/>
      <c r="AO94"/>
      <c r="AP94"/>
      <c r="AQ94"/>
      <c r="AR94"/>
      <c r="AS94"/>
      <c r="AT94"/>
      <c r="AU94"/>
      <c r="AV94"/>
      <c r="AW94"/>
      <c r="AX94"/>
      <c r="AY94"/>
      <c r="AZ94"/>
      <c r="BA94"/>
      <c r="BB94"/>
      <c r="BC94"/>
      <c r="BD94"/>
      <c r="BE94"/>
      <c r="BF94"/>
      <c r="BG94"/>
      <c r="BH94"/>
      <c r="BI94"/>
      <c r="BJ94"/>
      <c r="BK94"/>
      <c r="BL94"/>
      <c r="BM94"/>
      <c r="BN94"/>
      <c r="BO94"/>
      <c r="BP94"/>
      <c r="BQ94"/>
      <c r="BR94"/>
      <c r="BS94"/>
      <c r="BT94"/>
      <c r="BU94"/>
      <c r="BV94"/>
      <c r="BW94"/>
      <c r="BX94"/>
      <c r="BY94"/>
      <c r="BZ94"/>
      <c r="CA94"/>
      <c r="CB94"/>
      <c r="CC94"/>
      <c r="CD94"/>
      <c r="CE94"/>
      <c r="CF94"/>
      <c r="CG94"/>
      <c r="CH94"/>
      <c r="CI94"/>
      <c r="CJ94"/>
      <c r="CK94"/>
      <c r="CL94"/>
      <c r="CM94"/>
      <c r="CN94"/>
      <c r="CO94"/>
      <c r="CP94"/>
      <c r="CQ94"/>
      <c r="CR94"/>
      <c r="CS94"/>
      <c r="CT94"/>
      <c r="CU94"/>
      <c r="CV94"/>
      <c r="CW94"/>
      <c r="CX94"/>
      <c r="CY94"/>
      <c r="CZ94"/>
      <c r="DA94"/>
      <c r="DB94"/>
      <c r="DC94"/>
    </row>
    <row r="95" spans="1:107" ht="15" customHeight="1" x14ac:dyDescent="0.2">
      <c r="C95" s="35"/>
      <c r="D95" s="13"/>
      <c r="E95" s="70"/>
      <c r="F95" s="70"/>
      <c r="G95" s="13"/>
      <c r="H95" s="70"/>
    </row>
    <row r="96" spans="1:107" customFormat="1" ht="15" customHeight="1" x14ac:dyDescent="0.25">
      <c r="A96" s="101" t="s">
        <v>40</v>
      </c>
      <c r="B96" s="7"/>
      <c r="C96" s="35"/>
      <c r="D96" s="13"/>
      <c r="E96" s="70"/>
      <c r="F96" s="70"/>
      <c r="G96" s="13"/>
      <c r="H96" s="70"/>
      <c r="I96" s="7"/>
      <c r="J96" s="21"/>
      <c r="K96" s="21"/>
      <c r="L96" s="21"/>
      <c r="M96" s="21"/>
      <c r="N96" s="7"/>
      <c r="O96" s="7"/>
      <c r="P96" s="7"/>
      <c r="Q96" s="7"/>
      <c r="R96" s="7"/>
      <c r="S96" s="42"/>
      <c r="T96" s="7"/>
      <c r="U96" s="7"/>
      <c r="V96" s="55"/>
      <c r="W96" s="7"/>
      <c r="X96" s="8"/>
      <c r="Y96" s="8"/>
      <c r="Z96" s="8"/>
      <c r="AA96" s="35"/>
      <c r="AB96" s="35"/>
      <c r="AC96" s="34"/>
      <c r="AD96" s="34"/>
      <c r="AF96" s="38"/>
      <c r="AG96" s="95"/>
    </row>
    <row r="97" spans="1:107" s="81" customFormat="1" ht="15" x14ac:dyDescent="0.25">
      <c r="A97" s="8">
        <v>25165</v>
      </c>
      <c r="B97" s="7" t="s">
        <v>285</v>
      </c>
      <c r="C97" s="7" t="s">
        <v>286</v>
      </c>
      <c r="D97" s="7" t="s">
        <v>287</v>
      </c>
      <c r="E97" s="13"/>
      <c r="F97" s="7">
        <v>77301</v>
      </c>
      <c r="G97" s="7" t="s">
        <v>106</v>
      </c>
      <c r="H97" s="7">
        <v>6</v>
      </c>
      <c r="I97" s="7" t="s">
        <v>78</v>
      </c>
      <c r="J97" s="21" t="s">
        <v>482</v>
      </c>
      <c r="K97" s="21" t="s">
        <v>482</v>
      </c>
      <c r="L97" s="21" t="s">
        <v>482</v>
      </c>
      <c r="M97" s="21" t="s">
        <v>483</v>
      </c>
      <c r="N97" s="7" t="s">
        <v>487</v>
      </c>
      <c r="O97" s="7">
        <v>64</v>
      </c>
      <c r="P97" s="7">
        <v>7</v>
      </c>
      <c r="Q97" s="7">
        <v>71</v>
      </c>
      <c r="R97" s="7" t="s">
        <v>75</v>
      </c>
      <c r="S97" s="42">
        <v>2000000</v>
      </c>
      <c r="T97" s="42" t="s">
        <v>173</v>
      </c>
      <c r="U97" s="42" t="s">
        <v>100</v>
      </c>
      <c r="V97" s="55">
        <v>48339693503</v>
      </c>
      <c r="W97" s="55">
        <v>134</v>
      </c>
      <c r="X97" s="37">
        <v>17</v>
      </c>
      <c r="Y97" s="37">
        <v>4</v>
      </c>
      <c r="Z97" s="37">
        <v>8</v>
      </c>
      <c r="AA97" s="37">
        <v>4</v>
      </c>
      <c r="AB97" s="37">
        <v>7</v>
      </c>
      <c r="AC97" s="37">
        <v>1</v>
      </c>
      <c r="AD97" s="37">
        <v>175</v>
      </c>
      <c r="AE97" s="7"/>
      <c r="AF97" s="42">
        <v>3635.1289619898566</v>
      </c>
      <c r="AG97" s="95"/>
      <c r="AH97"/>
      <c r="AI97"/>
      <c r="AJ97"/>
      <c r="AK97"/>
      <c r="AL97"/>
      <c r="AM97"/>
      <c r="AN97"/>
      <c r="AO97"/>
      <c r="AP97"/>
      <c r="AQ97"/>
      <c r="AR97"/>
      <c r="AS97"/>
      <c r="AT97"/>
      <c r="AU97"/>
      <c r="AV97"/>
      <c r="AW97"/>
      <c r="AX97"/>
      <c r="AY97"/>
      <c r="AZ97"/>
      <c r="BA97"/>
      <c r="BB97"/>
      <c r="BC97"/>
      <c r="BD97"/>
      <c r="BE97"/>
      <c r="BF97"/>
      <c r="BG97"/>
      <c r="BH97"/>
      <c r="BI97"/>
      <c r="BJ97"/>
      <c r="BK97"/>
      <c r="BL97"/>
      <c r="BM97"/>
      <c r="BN97"/>
      <c r="BO97"/>
      <c r="BP97"/>
      <c r="BQ97"/>
      <c r="BR97"/>
      <c r="BS97"/>
      <c r="BT97"/>
      <c r="BU97"/>
      <c r="BV97"/>
      <c r="BW97"/>
      <c r="BX97"/>
      <c r="BY97"/>
      <c r="BZ97"/>
      <c r="CA97"/>
      <c r="CB97"/>
      <c r="CC97"/>
      <c r="CD97"/>
      <c r="CE97"/>
      <c r="CF97"/>
      <c r="CG97"/>
      <c r="CH97"/>
      <c r="CI97"/>
      <c r="CJ97"/>
      <c r="CK97"/>
      <c r="CL97"/>
      <c r="CM97"/>
      <c r="CN97"/>
      <c r="CO97"/>
      <c r="CP97"/>
      <c r="CQ97"/>
      <c r="CR97"/>
      <c r="CS97"/>
      <c r="CT97"/>
      <c r="CU97"/>
      <c r="CV97"/>
      <c r="CW97"/>
      <c r="CX97"/>
      <c r="CY97"/>
      <c r="CZ97"/>
      <c r="DA97"/>
      <c r="DB97"/>
      <c r="DC97"/>
    </row>
    <row r="98" spans="1:107" customFormat="1" ht="15" x14ac:dyDescent="0.25">
      <c r="A98" s="8">
        <v>25128</v>
      </c>
      <c r="B98" s="7" t="s">
        <v>278</v>
      </c>
      <c r="C98" s="7" t="s">
        <v>279</v>
      </c>
      <c r="D98" s="7" t="s">
        <v>128</v>
      </c>
      <c r="E98" s="13" t="s">
        <v>397</v>
      </c>
      <c r="F98" s="7">
        <v>77083</v>
      </c>
      <c r="G98" s="7" t="s">
        <v>280</v>
      </c>
      <c r="H98" s="7">
        <v>6</v>
      </c>
      <c r="I98" s="7" t="s">
        <v>78</v>
      </c>
      <c r="J98" s="21" t="s">
        <v>482</v>
      </c>
      <c r="K98" s="21" t="s">
        <v>482</v>
      </c>
      <c r="L98" s="21" t="s">
        <v>482</v>
      </c>
      <c r="M98" s="21" t="s">
        <v>482</v>
      </c>
      <c r="N98" s="7" t="s">
        <v>118</v>
      </c>
      <c r="O98" s="7">
        <v>90</v>
      </c>
      <c r="P98" s="7">
        <v>0</v>
      </c>
      <c r="Q98" s="7">
        <v>90</v>
      </c>
      <c r="R98" s="7" t="s">
        <v>72</v>
      </c>
      <c r="S98" s="42">
        <v>2000000</v>
      </c>
      <c r="T98" s="42" t="s">
        <v>446</v>
      </c>
      <c r="U98" s="42" t="s">
        <v>276</v>
      </c>
      <c r="V98" s="55">
        <v>48157672602</v>
      </c>
      <c r="W98" s="55">
        <v>139</v>
      </c>
      <c r="X98" s="37">
        <v>17</v>
      </c>
      <c r="Y98" s="37">
        <v>4</v>
      </c>
      <c r="Z98" s="37">
        <v>8</v>
      </c>
      <c r="AA98" s="37">
        <v>4</v>
      </c>
      <c r="AB98" s="37">
        <v>0</v>
      </c>
      <c r="AC98" s="37">
        <v>1</v>
      </c>
      <c r="AD98" s="37">
        <v>173</v>
      </c>
      <c r="AE98" s="7"/>
      <c r="AF98" s="42">
        <v>2466.0451953179618</v>
      </c>
      <c r="AG98" s="95"/>
    </row>
    <row r="99" spans="1:107" customFormat="1" ht="15" x14ac:dyDescent="0.25">
      <c r="A99" s="8">
        <v>25031</v>
      </c>
      <c r="B99" s="7" t="s">
        <v>263</v>
      </c>
      <c r="C99" s="7" t="s">
        <v>442</v>
      </c>
      <c r="D99" s="7" t="s">
        <v>128</v>
      </c>
      <c r="E99" s="13" t="s">
        <v>397</v>
      </c>
      <c r="F99" s="7">
        <v>77449</v>
      </c>
      <c r="G99" s="7" t="s">
        <v>260</v>
      </c>
      <c r="H99" s="7">
        <v>6</v>
      </c>
      <c r="I99" s="7" t="s">
        <v>78</v>
      </c>
      <c r="J99" s="21" t="s">
        <v>482</v>
      </c>
      <c r="K99" s="21" t="s">
        <v>482</v>
      </c>
      <c r="L99" s="21" t="s">
        <v>482</v>
      </c>
      <c r="M99" s="21" t="s">
        <v>483</v>
      </c>
      <c r="N99" s="7" t="s">
        <v>118</v>
      </c>
      <c r="O99" s="7">
        <v>90</v>
      </c>
      <c r="P99" s="7">
        <v>33</v>
      </c>
      <c r="Q99" s="7">
        <v>123</v>
      </c>
      <c r="R99" s="7" t="s">
        <v>75</v>
      </c>
      <c r="S99" s="42">
        <v>2000000</v>
      </c>
      <c r="T99" s="42" t="s">
        <v>264</v>
      </c>
      <c r="U99" s="42" t="s">
        <v>443</v>
      </c>
      <c r="V99" s="55">
        <v>48201542002</v>
      </c>
      <c r="W99" s="55">
        <v>139</v>
      </c>
      <c r="X99" s="37">
        <v>17</v>
      </c>
      <c r="Y99" s="37">
        <v>4</v>
      </c>
      <c r="Z99" s="37">
        <v>8</v>
      </c>
      <c r="AA99" s="37">
        <v>4</v>
      </c>
      <c r="AB99" s="37">
        <v>0</v>
      </c>
      <c r="AC99" s="37">
        <v>1</v>
      </c>
      <c r="AD99" s="37">
        <v>173</v>
      </c>
      <c r="AE99" s="7"/>
      <c r="AF99" s="42">
        <v>2657.290614764257</v>
      </c>
      <c r="AG99" s="95"/>
    </row>
    <row r="100" spans="1:107" customFormat="1" ht="15" x14ac:dyDescent="0.25">
      <c r="A100" s="8">
        <v>25250</v>
      </c>
      <c r="B100" s="7" t="s">
        <v>290</v>
      </c>
      <c r="C100" s="7" t="s">
        <v>449</v>
      </c>
      <c r="D100" s="7" t="s">
        <v>128</v>
      </c>
      <c r="E100" s="13"/>
      <c r="F100" s="7">
        <v>77083</v>
      </c>
      <c r="G100" s="7" t="s">
        <v>280</v>
      </c>
      <c r="H100" s="7">
        <v>6</v>
      </c>
      <c r="I100" s="7" t="s">
        <v>78</v>
      </c>
      <c r="J100" s="21" t="s">
        <v>482</v>
      </c>
      <c r="K100" s="21" t="s">
        <v>482</v>
      </c>
      <c r="L100" s="21" t="s">
        <v>397</v>
      </c>
      <c r="M100" s="21" t="s">
        <v>483</v>
      </c>
      <c r="N100" s="7" t="s">
        <v>118</v>
      </c>
      <c r="O100" s="7">
        <v>91</v>
      </c>
      <c r="P100" s="7">
        <v>0</v>
      </c>
      <c r="Q100" s="7">
        <v>91</v>
      </c>
      <c r="R100" s="7" t="s">
        <v>75</v>
      </c>
      <c r="S100" s="42">
        <v>2000000</v>
      </c>
      <c r="T100" s="42" t="s">
        <v>291</v>
      </c>
      <c r="U100" s="42" t="s">
        <v>292</v>
      </c>
      <c r="V100" s="55">
        <v>48157672401</v>
      </c>
      <c r="W100" s="55">
        <v>139</v>
      </c>
      <c r="X100" s="37">
        <v>17</v>
      </c>
      <c r="Y100" s="37">
        <v>4</v>
      </c>
      <c r="Z100" s="37">
        <v>8</v>
      </c>
      <c r="AA100" s="37">
        <v>4</v>
      </c>
      <c r="AB100" s="37">
        <v>0</v>
      </c>
      <c r="AC100" s="37">
        <v>1</v>
      </c>
      <c r="AD100" s="37">
        <v>173</v>
      </c>
      <c r="AE100" s="7"/>
      <c r="AF100" s="42">
        <v>5302.606797198363</v>
      </c>
      <c r="AG100" s="95"/>
    </row>
    <row r="101" spans="1:107" customFormat="1" ht="15" x14ac:dyDescent="0.25">
      <c r="A101" s="8">
        <v>25150</v>
      </c>
      <c r="B101" s="7" t="s">
        <v>283</v>
      </c>
      <c r="C101" s="7" t="s">
        <v>284</v>
      </c>
      <c r="D101" s="7" t="s">
        <v>128</v>
      </c>
      <c r="E101" s="13"/>
      <c r="F101" s="7">
        <v>77084</v>
      </c>
      <c r="G101" s="7" t="s">
        <v>260</v>
      </c>
      <c r="H101" s="7">
        <v>6</v>
      </c>
      <c r="I101" s="7" t="s">
        <v>78</v>
      </c>
      <c r="J101" s="21" t="s">
        <v>482</v>
      </c>
      <c r="K101" s="21" t="s">
        <v>482</v>
      </c>
      <c r="L101" s="21" t="s">
        <v>482</v>
      </c>
      <c r="M101" s="21" t="s">
        <v>482</v>
      </c>
      <c r="N101" s="7" t="s">
        <v>118</v>
      </c>
      <c r="O101" s="7">
        <v>90</v>
      </c>
      <c r="P101" s="7">
        <v>0</v>
      </c>
      <c r="Q101" s="7">
        <v>90</v>
      </c>
      <c r="R101" s="7" t="s">
        <v>75</v>
      </c>
      <c r="S101" s="42">
        <v>2000000</v>
      </c>
      <c r="T101" s="42" t="s">
        <v>236</v>
      </c>
      <c r="U101" s="42" t="s">
        <v>100</v>
      </c>
      <c r="V101" s="55">
        <v>48201540602</v>
      </c>
      <c r="W101" s="55">
        <v>139</v>
      </c>
      <c r="X101" s="37">
        <v>17</v>
      </c>
      <c r="Y101" s="37">
        <v>4</v>
      </c>
      <c r="Z101" s="37">
        <v>8</v>
      </c>
      <c r="AA101" s="37">
        <v>4</v>
      </c>
      <c r="AB101" s="37">
        <v>0</v>
      </c>
      <c r="AC101" s="37">
        <v>1</v>
      </c>
      <c r="AD101" s="37">
        <v>173</v>
      </c>
      <c r="AE101" s="7"/>
      <c r="AF101" s="42">
        <v>5404.7769667661705</v>
      </c>
      <c r="AG101" s="95"/>
    </row>
    <row r="102" spans="1:107" s="81" customFormat="1" ht="15" x14ac:dyDescent="0.25">
      <c r="A102" s="8">
        <v>25178</v>
      </c>
      <c r="B102" s="7" t="s">
        <v>447</v>
      </c>
      <c r="C102" s="7" t="s">
        <v>448</v>
      </c>
      <c r="D102" s="7" t="s">
        <v>128</v>
      </c>
      <c r="E102" s="13"/>
      <c r="F102" s="7">
        <v>77081</v>
      </c>
      <c r="G102" s="7" t="s">
        <v>260</v>
      </c>
      <c r="H102" s="7">
        <v>6</v>
      </c>
      <c r="I102" s="7" t="s">
        <v>78</v>
      </c>
      <c r="J102" s="21" t="s">
        <v>482</v>
      </c>
      <c r="K102" s="21" t="s">
        <v>482</v>
      </c>
      <c r="L102" s="21" t="s">
        <v>397</v>
      </c>
      <c r="M102" s="21" t="s">
        <v>482</v>
      </c>
      <c r="N102" s="7" t="s">
        <v>118</v>
      </c>
      <c r="O102" s="7">
        <v>90</v>
      </c>
      <c r="P102" s="7">
        <v>0</v>
      </c>
      <c r="Q102" s="7">
        <v>90</v>
      </c>
      <c r="R102" s="7" t="s">
        <v>72</v>
      </c>
      <c r="S102" s="42">
        <v>2000000</v>
      </c>
      <c r="T102" s="42" t="s">
        <v>288</v>
      </c>
      <c r="U102" s="42" t="s">
        <v>289</v>
      </c>
      <c r="V102" s="55">
        <v>48201421301</v>
      </c>
      <c r="W102" s="55">
        <v>132</v>
      </c>
      <c r="X102" s="37">
        <v>17</v>
      </c>
      <c r="Y102" s="37">
        <v>4</v>
      </c>
      <c r="Z102" s="37">
        <v>8</v>
      </c>
      <c r="AA102" s="37">
        <v>4</v>
      </c>
      <c r="AB102" s="37">
        <v>7</v>
      </c>
      <c r="AC102" s="37">
        <v>1</v>
      </c>
      <c r="AD102" s="37">
        <v>173</v>
      </c>
      <c r="AE102" s="7"/>
      <c r="AF102" s="42">
        <v>6995.0538258768474</v>
      </c>
      <c r="AG102" s="95"/>
    </row>
    <row r="103" spans="1:107" customFormat="1" ht="15" x14ac:dyDescent="0.25">
      <c r="A103" s="8">
        <v>25074</v>
      </c>
      <c r="B103" s="7" t="s">
        <v>269</v>
      </c>
      <c r="C103" s="7" t="s">
        <v>444</v>
      </c>
      <c r="D103" s="7" t="s">
        <v>128</v>
      </c>
      <c r="E103" s="13"/>
      <c r="F103" s="7">
        <v>77016</v>
      </c>
      <c r="G103" s="7" t="s">
        <v>260</v>
      </c>
      <c r="H103" s="7">
        <v>6</v>
      </c>
      <c r="I103" s="7" t="s">
        <v>78</v>
      </c>
      <c r="J103" s="21" t="s">
        <v>482</v>
      </c>
      <c r="K103" s="21" t="s">
        <v>482</v>
      </c>
      <c r="L103" s="21" t="s">
        <v>482</v>
      </c>
      <c r="M103" s="21" t="s">
        <v>482</v>
      </c>
      <c r="N103" s="7" t="s">
        <v>118</v>
      </c>
      <c r="O103" s="7">
        <v>96</v>
      </c>
      <c r="P103" s="7">
        <v>0</v>
      </c>
      <c r="Q103" s="7">
        <v>96</v>
      </c>
      <c r="R103" s="7" t="s">
        <v>75</v>
      </c>
      <c r="S103" s="42">
        <v>2000000</v>
      </c>
      <c r="T103" s="42" t="s">
        <v>268</v>
      </c>
      <c r="U103" s="42" t="s">
        <v>267</v>
      </c>
      <c r="V103" s="55">
        <v>48201231900</v>
      </c>
      <c r="W103" s="55">
        <v>132</v>
      </c>
      <c r="X103" s="37">
        <v>17</v>
      </c>
      <c r="Y103" s="37">
        <v>4</v>
      </c>
      <c r="Z103" s="37">
        <v>8</v>
      </c>
      <c r="AA103" s="37">
        <v>4</v>
      </c>
      <c r="AB103" s="37">
        <v>7</v>
      </c>
      <c r="AC103" s="37">
        <v>1</v>
      </c>
      <c r="AD103" s="37">
        <v>173</v>
      </c>
      <c r="AE103" s="7"/>
      <c r="AF103" s="42">
        <v>7930.1554452869623</v>
      </c>
      <c r="AG103" s="95"/>
    </row>
    <row r="104" spans="1:107" customFormat="1" ht="15" x14ac:dyDescent="0.25">
      <c r="A104" s="8">
        <v>25126</v>
      </c>
      <c r="B104" s="7" t="s">
        <v>445</v>
      </c>
      <c r="C104" s="7" t="s">
        <v>277</v>
      </c>
      <c r="D104" s="7" t="s">
        <v>128</v>
      </c>
      <c r="E104" s="13"/>
      <c r="F104" s="7">
        <v>77075</v>
      </c>
      <c r="G104" s="7" t="s">
        <v>260</v>
      </c>
      <c r="H104" s="7">
        <v>6</v>
      </c>
      <c r="I104" s="7" t="s">
        <v>78</v>
      </c>
      <c r="J104" s="21" t="s">
        <v>482</v>
      </c>
      <c r="K104" s="21" t="s">
        <v>482</v>
      </c>
      <c r="L104" s="21" t="s">
        <v>482</v>
      </c>
      <c r="M104" s="21" t="s">
        <v>482</v>
      </c>
      <c r="N104" s="7" t="s">
        <v>118</v>
      </c>
      <c r="O104" s="7">
        <v>90</v>
      </c>
      <c r="P104" s="7">
        <v>0</v>
      </c>
      <c r="Q104" s="7">
        <v>90</v>
      </c>
      <c r="R104" s="7" t="s">
        <v>72</v>
      </c>
      <c r="S104" s="42">
        <v>2000000</v>
      </c>
      <c r="T104" s="42" t="s">
        <v>419</v>
      </c>
      <c r="U104" s="42" t="s">
        <v>189</v>
      </c>
      <c r="V104" s="55">
        <v>48201333904</v>
      </c>
      <c r="W104" s="55">
        <v>132</v>
      </c>
      <c r="X104" s="37">
        <v>17</v>
      </c>
      <c r="Y104" s="37">
        <v>4</v>
      </c>
      <c r="Z104" s="37">
        <v>8</v>
      </c>
      <c r="AA104" s="37">
        <v>4</v>
      </c>
      <c r="AB104" s="37">
        <v>7</v>
      </c>
      <c r="AC104" s="37">
        <v>1</v>
      </c>
      <c r="AD104" s="37">
        <v>173</v>
      </c>
      <c r="AE104" s="7"/>
      <c r="AF104" s="42">
        <v>8512.2558859795863</v>
      </c>
      <c r="AG104" s="95"/>
    </row>
    <row r="105" spans="1:107" customFormat="1" ht="15" x14ac:dyDescent="0.25">
      <c r="A105" s="8">
        <v>25073</v>
      </c>
      <c r="B105" s="7" t="s">
        <v>265</v>
      </c>
      <c r="C105" s="7" t="s">
        <v>266</v>
      </c>
      <c r="D105" s="7" t="s">
        <v>128</v>
      </c>
      <c r="E105" s="13"/>
      <c r="F105" s="7">
        <v>77099</v>
      </c>
      <c r="G105" s="7" t="s">
        <v>260</v>
      </c>
      <c r="H105" s="7">
        <v>6</v>
      </c>
      <c r="I105" s="7" t="s">
        <v>78</v>
      </c>
      <c r="J105" s="21" t="s">
        <v>482</v>
      </c>
      <c r="K105" s="21" t="s">
        <v>482</v>
      </c>
      <c r="L105" s="21" t="s">
        <v>482</v>
      </c>
      <c r="M105" s="21" t="s">
        <v>485</v>
      </c>
      <c r="N105" s="7" t="s">
        <v>118</v>
      </c>
      <c r="O105" s="7">
        <v>72</v>
      </c>
      <c r="P105" s="7">
        <v>0</v>
      </c>
      <c r="Q105" s="7">
        <v>72</v>
      </c>
      <c r="R105" s="7" t="s">
        <v>75</v>
      </c>
      <c r="S105" s="42">
        <v>2000000</v>
      </c>
      <c r="T105" s="42" t="s">
        <v>268</v>
      </c>
      <c r="U105" s="42" t="s">
        <v>267</v>
      </c>
      <c r="V105" s="55">
        <v>48201453403</v>
      </c>
      <c r="W105" s="55">
        <v>130</v>
      </c>
      <c r="X105" s="37">
        <v>17</v>
      </c>
      <c r="Y105" s="37">
        <v>4</v>
      </c>
      <c r="Z105" s="37">
        <v>8</v>
      </c>
      <c r="AA105" s="37">
        <v>4</v>
      </c>
      <c r="AB105" s="37">
        <v>7</v>
      </c>
      <c r="AC105" s="37">
        <v>1</v>
      </c>
      <c r="AD105" s="37">
        <v>171</v>
      </c>
      <c r="AE105" s="7"/>
      <c r="AF105" s="42">
        <v>2586.4813259949005</v>
      </c>
      <c r="AG105" s="95"/>
    </row>
    <row r="106" spans="1:107" customFormat="1" ht="15" x14ac:dyDescent="0.25">
      <c r="A106" s="8">
        <v>25090</v>
      </c>
      <c r="B106" s="7" t="s">
        <v>270</v>
      </c>
      <c r="C106" s="7" t="s">
        <v>271</v>
      </c>
      <c r="D106" s="7" t="s">
        <v>128</v>
      </c>
      <c r="E106" s="13"/>
      <c r="F106" s="7">
        <v>77004</v>
      </c>
      <c r="G106" s="7" t="s">
        <v>260</v>
      </c>
      <c r="H106" s="7">
        <v>6</v>
      </c>
      <c r="I106" s="7" t="s">
        <v>78</v>
      </c>
      <c r="J106" s="21" t="s">
        <v>482</v>
      </c>
      <c r="K106" s="21" t="s">
        <v>482</v>
      </c>
      <c r="L106" s="21" t="s">
        <v>482</v>
      </c>
      <c r="M106" s="21" t="s">
        <v>482</v>
      </c>
      <c r="N106" s="7" t="s">
        <v>118</v>
      </c>
      <c r="O106" s="7">
        <v>90</v>
      </c>
      <c r="P106" s="7">
        <v>0</v>
      </c>
      <c r="Q106" s="7">
        <v>90</v>
      </c>
      <c r="R106" s="7" t="s">
        <v>72</v>
      </c>
      <c r="S106" s="42">
        <v>2000000</v>
      </c>
      <c r="T106" s="42" t="s">
        <v>272</v>
      </c>
      <c r="U106" s="42" t="s">
        <v>273</v>
      </c>
      <c r="V106" s="55">
        <v>48201312300</v>
      </c>
      <c r="W106" s="55">
        <v>127</v>
      </c>
      <c r="X106" s="37">
        <v>17</v>
      </c>
      <c r="Y106" s="37">
        <v>4</v>
      </c>
      <c r="Z106" s="37">
        <v>8</v>
      </c>
      <c r="AA106" s="37">
        <v>4</v>
      </c>
      <c r="AB106" s="37">
        <v>7</v>
      </c>
      <c r="AC106" s="37">
        <v>1</v>
      </c>
      <c r="AD106" s="37">
        <v>168</v>
      </c>
      <c r="AE106" s="7"/>
      <c r="AF106" s="42">
        <v>9780.0712550724966</v>
      </c>
      <c r="AG106" s="95" t="s">
        <v>492</v>
      </c>
    </row>
    <row r="107" spans="1:107" customFormat="1" ht="15" x14ac:dyDescent="0.25">
      <c r="A107" s="103">
        <v>25149</v>
      </c>
      <c r="B107" s="90" t="s">
        <v>281</v>
      </c>
      <c r="C107" s="90" t="s">
        <v>282</v>
      </c>
      <c r="D107" s="90" t="s">
        <v>128</v>
      </c>
      <c r="E107" s="90"/>
      <c r="F107" s="90">
        <v>77047</v>
      </c>
      <c r="G107" s="90" t="s">
        <v>260</v>
      </c>
      <c r="H107" s="90">
        <v>6</v>
      </c>
      <c r="I107" s="90" t="s">
        <v>78</v>
      </c>
      <c r="J107" s="91" t="s">
        <v>482</v>
      </c>
      <c r="K107" s="91" t="s">
        <v>482</v>
      </c>
      <c r="L107" s="91" t="s">
        <v>482</v>
      </c>
      <c r="M107" s="91" t="s">
        <v>482</v>
      </c>
      <c r="N107" s="90" t="s">
        <v>118</v>
      </c>
      <c r="O107" s="90">
        <v>90</v>
      </c>
      <c r="P107" s="90">
        <v>0</v>
      </c>
      <c r="Q107" s="90">
        <v>90</v>
      </c>
      <c r="R107" s="90" t="s">
        <v>75</v>
      </c>
      <c r="S107" s="92">
        <v>2000000</v>
      </c>
      <c r="T107" s="92" t="s">
        <v>236</v>
      </c>
      <c r="U107" s="92" t="s">
        <v>100</v>
      </c>
      <c r="V107" s="93">
        <v>48201330902</v>
      </c>
      <c r="W107" s="93">
        <v>132</v>
      </c>
      <c r="X107" s="94">
        <v>17</v>
      </c>
      <c r="Y107" s="94">
        <v>4</v>
      </c>
      <c r="Z107" s="94">
        <v>8</v>
      </c>
      <c r="AA107" s="94">
        <v>4</v>
      </c>
      <c r="AB107" s="94">
        <v>7</v>
      </c>
      <c r="AC107" s="94">
        <v>1</v>
      </c>
      <c r="AD107" s="94">
        <v>173</v>
      </c>
      <c r="AE107" s="90"/>
      <c r="AF107" s="92">
        <v>5918.6313057575744</v>
      </c>
      <c r="AG107" s="97" t="s">
        <v>491</v>
      </c>
    </row>
    <row r="108" spans="1:107" ht="15" customHeight="1" x14ac:dyDescent="0.25">
      <c r="A108" s="100" t="s">
        <v>24</v>
      </c>
      <c r="B108" s="15"/>
      <c r="C108" s="64">
        <v>17310165.20007747</v>
      </c>
      <c r="D108" s="78"/>
      <c r="E108" s="73"/>
      <c r="F108" s="70"/>
      <c r="G108" s="71"/>
      <c r="H108" s="73"/>
      <c r="I108" s="24"/>
      <c r="J108" s="22"/>
      <c r="K108" s="22"/>
      <c r="L108" s="22"/>
      <c r="M108" s="22"/>
      <c r="N108" s="16"/>
      <c r="O108" s="16"/>
      <c r="P108" s="16"/>
      <c r="Q108" s="16"/>
      <c r="R108" s="17" t="s">
        <v>20</v>
      </c>
      <c r="S108" s="41">
        <f>SUM(S97:S107)</f>
        <v>22000000</v>
      </c>
      <c r="T108" s="18"/>
      <c r="U108" s="16"/>
      <c r="V108" s="60"/>
      <c r="W108" s="16"/>
      <c r="X108" s="18"/>
      <c r="Y108" s="18"/>
      <c r="AC108" s="34"/>
      <c r="AD108" s="34"/>
      <c r="AE108"/>
      <c r="AF108" s="38"/>
      <c r="AG108" s="95"/>
      <c r="AH108"/>
      <c r="AI108"/>
      <c r="AJ108"/>
      <c r="AK108"/>
      <c r="AL108"/>
      <c r="AM108"/>
      <c r="AN108"/>
      <c r="AO108"/>
      <c r="AP108"/>
      <c r="AQ108"/>
      <c r="AR108"/>
      <c r="AS108"/>
      <c r="AT108"/>
      <c r="AU108"/>
      <c r="AV108"/>
      <c r="AW108"/>
      <c r="AX108"/>
      <c r="AY108"/>
      <c r="AZ108"/>
      <c r="BA108"/>
      <c r="BB108"/>
      <c r="BC108"/>
      <c r="BD108"/>
      <c r="BE108"/>
      <c r="BF108"/>
      <c r="BG108"/>
      <c r="BH108"/>
      <c r="BI108"/>
      <c r="BJ108"/>
      <c r="BK108"/>
      <c r="BL108"/>
      <c r="BM108"/>
      <c r="BN108"/>
      <c r="BO108"/>
      <c r="BP108"/>
      <c r="BQ108"/>
      <c r="BR108"/>
      <c r="BS108"/>
      <c r="BT108"/>
      <c r="BU108"/>
      <c r="BV108"/>
      <c r="BW108"/>
      <c r="BX108"/>
      <c r="BY108"/>
      <c r="BZ108"/>
      <c r="CA108"/>
      <c r="CB108"/>
      <c r="CC108"/>
      <c r="CD108"/>
      <c r="CE108"/>
      <c r="CF108"/>
      <c r="CG108"/>
      <c r="CH108"/>
      <c r="CI108"/>
      <c r="CJ108"/>
      <c r="CK108"/>
      <c r="CL108"/>
      <c r="CM108"/>
      <c r="CN108"/>
      <c r="CO108"/>
      <c r="CP108"/>
      <c r="CQ108"/>
      <c r="CR108"/>
      <c r="CS108"/>
      <c r="CT108"/>
      <c r="CU108"/>
      <c r="CV108"/>
      <c r="CW108"/>
      <c r="CX108"/>
      <c r="CY108"/>
      <c r="CZ108"/>
      <c r="DA108"/>
      <c r="DB108"/>
      <c r="DC108"/>
    </row>
    <row r="109" spans="1:107" ht="15" customHeight="1" x14ac:dyDescent="0.25">
      <c r="A109" s="100"/>
      <c r="B109" s="19" t="s">
        <v>494</v>
      </c>
      <c r="C109" s="64">
        <f>C108*0.4452</f>
        <v>7706485.5470744893</v>
      </c>
      <c r="D109" s="78"/>
      <c r="E109" s="73"/>
      <c r="F109" s="70"/>
      <c r="G109" s="71"/>
      <c r="H109" s="73"/>
      <c r="I109" s="24"/>
      <c r="J109" s="22"/>
      <c r="K109" s="22"/>
      <c r="L109" s="22"/>
      <c r="M109" s="22"/>
      <c r="N109" s="16"/>
      <c r="O109" s="16"/>
      <c r="P109" s="16"/>
      <c r="Q109" s="16"/>
      <c r="R109" s="17"/>
      <c r="S109" s="41"/>
      <c r="T109" s="18"/>
      <c r="U109" s="16"/>
      <c r="V109" s="60"/>
      <c r="W109" s="16"/>
      <c r="X109" s="18"/>
      <c r="Y109" s="18"/>
      <c r="AC109" s="34"/>
      <c r="AD109" s="34"/>
      <c r="AE109"/>
      <c r="AF109" s="38"/>
      <c r="AG109" s="95"/>
      <c r="AH109"/>
      <c r="AI109"/>
      <c r="AJ109"/>
      <c r="AK109"/>
      <c r="AL109"/>
      <c r="AM109"/>
      <c r="AN109"/>
      <c r="AO109"/>
      <c r="AP109"/>
      <c r="AQ109"/>
      <c r="AR109"/>
      <c r="AS109"/>
      <c r="AT109"/>
      <c r="AU109"/>
      <c r="AV109"/>
      <c r="AW109"/>
      <c r="AX109"/>
      <c r="AY109"/>
      <c r="AZ109"/>
      <c r="BA109"/>
      <c r="BB109"/>
      <c r="BC109"/>
      <c r="BD109"/>
      <c r="BE109"/>
      <c r="BF109"/>
      <c r="BG109"/>
      <c r="BH109"/>
      <c r="BI109"/>
      <c r="BJ109"/>
      <c r="BK109"/>
      <c r="BL109"/>
      <c r="BM109"/>
      <c r="BN109"/>
      <c r="BO109"/>
      <c r="BP109"/>
      <c r="BQ109"/>
      <c r="BR109"/>
      <c r="BS109"/>
      <c r="BT109"/>
      <c r="BU109"/>
      <c r="BV109"/>
      <c r="BW109"/>
      <c r="BX109"/>
      <c r="BY109"/>
      <c r="BZ109"/>
      <c r="CA109"/>
      <c r="CB109"/>
      <c r="CC109"/>
      <c r="CD109"/>
      <c r="CE109"/>
      <c r="CF109"/>
      <c r="CG109"/>
      <c r="CH109"/>
      <c r="CI109"/>
      <c r="CJ109"/>
      <c r="CK109"/>
      <c r="CL109"/>
      <c r="CM109"/>
      <c r="CN109"/>
      <c r="CO109"/>
      <c r="CP109"/>
      <c r="CQ109"/>
      <c r="CR109"/>
      <c r="CS109"/>
      <c r="CT109"/>
      <c r="CU109"/>
      <c r="CV109"/>
      <c r="CW109"/>
      <c r="CX109"/>
      <c r="CY109"/>
      <c r="CZ109"/>
      <c r="DA109"/>
      <c r="DB109"/>
      <c r="DC109"/>
    </row>
    <row r="110" spans="1:107" ht="15" customHeight="1" x14ac:dyDescent="0.2">
      <c r="C110" s="35"/>
      <c r="D110" s="13"/>
      <c r="E110" s="70"/>
      <c r="F110" s="70"/>
      <c r="G110" s="13"/>
      <c r="H110" s="70"/>
    </row>
    <row r="111" spans="1:107" ht="15" customHeight="1" x14ac:dyDescent="0.2">
      <c r="A111" s="101" t="s">
        <v>41</v>
      </c>
      <c r="C111" s="35"/>
      <c r="D111" s="13"/>
      <c r="E111" s="70"/>
      <c r="F111" s="70"/>
      <c r="G111" s="13"/>
      <c r="H111" s="70"/>
    </row>
    <row r="112" spans="1:107" customFormat="1" ht="15" x14ac:dyDescent="0.25">
      <c r="A112" s="8">
        <v>25201</v>
      </c>
      <c r="B112" s="7" t="s">
        <v>293</v>
      </c>
      <c r="C112" s="7" t="s">
        <v>450</v>
      </c>
      <c r="D112" s="7" t="s">
        <v>294</v>
      </c>
      <c r="E112" s="13"/>
      <c r="F112" s="7">
        <v>78602</v>
      </c>
      <c r="G112" s="7" t="s">
        <v>294</v>
      </c>
      <c r="H112" s="7">
        <v>7</v>
      </c>
      <c r="I112" s="7" t="s">
        <v>71</v>
      </c>
      <c r="J112" s="21" t="s">
        <v>482</v>
      </c>
      <c r="K112" s="21" t="s">
        <v>482</v>
      </c>
      <c r="L112" s="21" t="s">
        <v>482</v>
      </c>
      <c r="M112" s="21" t="s">
        <v>483</v>
      </c>
      <c r="N112" s="7" t="s">
        <v>118</v>
      </c>
      <c r="O112" s="7">
        <v>52</v>
      </c>
      <c r="P112" s="7">
        <v>0</v>
      </c>
      <c r="Q112" s="7">
        <v>52</v>
      </c>
      <c r="R112" s="7" t="s">
        <v>72</v>
      </c>
      <c r="S112" s="42">
        <v>1125000</v>
      </c>
      <c r="T112" s="42" t="s">
        <v>159</v>
      </c>
      <c r="U112" s="42" t="s">
        <v>160</v>
      </c>
      <c r="V112" s="55">
        <v>48021950403</v>
      </c>
      <c r="W112" s="55">
        <v>138</v>
      </c>
      <c r="X112" s="37">
        <v>17</v>
      </c>
      <c r="Y112" s="37">
        <v>4</v>
      </c>
      <c r="Z112" s="37">
        <v>8</v>
      </c>
      <c r="AA112" s="37">
        <v>4</v>
      </c>
      <c r="AB112" s="37">
        <v>0</v>
      </c>
      <c r="AC112" s="37">
        <v>1</v>
      </c>
      <c r="AD112" s="37">
        <v>172</v>
      </c>
      <c r="AE112" s="7"/>
      <c r="AF112" s="42">
        <v>5499.9017738152661</v>
      </c>
      <c r="AG112" s="95"/>
    </row>
    <row r="113" spans="1:107" ht="15" customHeight="1" x14ac:dyDescent="0.25">
      <c r="A113" s="100" t="s">
        <v>24</v>
      </c>
      <c r="B113" s="15"/>
      <c r="C113" s="64">
        <v>750000</v>
      </c>
      <c r="D113" s="71"/>
      <c r="E113" s="73"/>
      <c r="F113" s="70"/>
      <c r="G113" s="71"/>
      <c r="H113" s="73"/>
      <c r="I113" s="24"/>
      <c r="J113" s="22"/>
      <c r="K113" s="22"/>
      <c r="L113" s="22"/>
      <c r="M113" s="22"/>
      <c r="N113" s="16"/>
      <c r="O113" s="16"/>
      <c r="P113" s="16"/>
      <c r="Q113" s="16"/>
      <c r="R113" s="17" t="s">
        <v>20</v>
      </c>
      <c r="S113" s="41">
        <f>SUM(S112:S112)</f>
        <v>1125000</v>
      </c>
      <c r="T113" s="18"/>
      <c r="U113" s="16"/>
      <c r="V113" s="60"/>
      <c r="W113" s="16"/>
      <c r="X113" s="18"/>
      <c r="Y113" s="18"/>
      <c r="AC113" s="34"/>
      <c r="AD113" s="34"/>
      <c r="AE113"/>
      <c r="AF113" s="38"/>
      <c r="AG113" s="95"/>
      <c r="AH113"/>
      <c r="AI113"/>
      <c r="AJ113"/>
      <c r="AK113"/>
      <c r="AL113"/>
      <c r="AM113"/>
      <c r="AN113"/>
      <c r="AO113"/>
      <c r="AP113"/>
      <c r="AQ113"/>
      <c r="AR113"/>
      <c r="AS113"/>
      <c r="AT113"/>
      <c r="AU113"/>
      <c r="AV113"/>
      <c r="AW113"/>
      <c r="AX113"/>
      <c r="AY113"/>
      <c r="AZ113"/>
      <c r="BA113"/>
      <c r="BB113"/>
      <c r="BC113"/>
      <c r="BD113"/>
      <c r="BE113"/>
      <c r="BF113"/>
      <c r="BG113"/>
      <c r="BH113"/>
      <c r="BI113"/>
      <c r="BJ113"/>
      <c r="BK113"/>
      <c r="BL113"/>
      <c r="BM113"/>
      <c r="BN113"/>
      <c r="BO113"/>
      <c r="BP113"/>
      <c r="BQ113"/>
      <c r="BR113"/>
      <c r="BS113"/>
      <c r="BT113"/>
      <c r="BU113"/>
      <c r="BV113"/>
      <c r="BW113"/>
      <c r="BX113"/>
      <c r="BY113"/>
      <c r="BZ113"/>
      <c r="CA113"/>
      <c r="CB113"/>
      <c r="CC113"/>
      <c r="CD113"/>
      <c r="CE113"/>
      <c r="CF113"/>
      <c r="CG113"/>
      <c r="CH113"/>
      <c r="CI113"/>
      <c r="CJ113"/>
      <c r="CK113"/>
      <c r="CL113"/>
      <c r="CM113"/>
      <c r="CN113"/>
      <c r="CO113"/>
      <c r="CP113"/>
      <c r="CQ113"/>
      <c r="CR113"/>
      <c r="CS113"/>
      <c r="CT113"/>
      <c r="CU113"/>
      <c r="CV113"/>
      <c r="CW113"/>
      <c r="CX113"/>
      <c r="CY113"/>
      <c r="CZ113"/>
      <c r="DA113"/>
      <c r="DB113"/>
      <c r="DC113"/>
    </row>
    <row r="114" spans="1:107" ht="15" customHeight="1" x14ac:dyDescent="0.2">
      <c r="C114" s="35"/>
      <c r="D114" s="13"/>
      <c r="E114" s="70"/>
      <c r="F114" s="70"/>
      <c r="G114" s="13"/>
      <c r="H114" s="70"/>
    </row>
    <row r="115" spans="1:107" customFormat="1" ht="15" customHeight="1" x14ac:dyDescent="0.25">
      <c r="A115" s="101" t="s">
        <v>42</v>
      </c>
      <c r="B115" s="7"/>
      <c r="C115" s="35"/>
      <c r="D115" s="13"/>
      <c r="E115" s="70"/>
      <c r="F115" s="70"/>
      <c r="G115" s="13"/>
      <c r="H115" s="70"/>
      <c r="I115" s="7"/>
      <c r="J115" s="21"/>
      <c r="K115" s="21"/>
      <c r="L115" s="21"/>
      <c r="M115" s="21"/>
      <c r="N115" s="7"/>
      <c r="O115" s="7"/>
      <c r="P115" s="7"/>
      <c r="Q115" s="7"/>
      <c r="R115" s="7"/>
      <c r="S115" s="42"/>
      <c r="T115" s="7"/>
      <c r="U115" s="7"/>
      <c r="V115" s="55"/>
      <c r="W115" s="7"/>
      <c r="X115" s="8"/>
      <c r="Y115" s="8"/>
      <c r="Z115" s="8"/>
      <c r="AA115" s="35"/>
      <c r="AB115" s="35"/>
      <c r="AC115" s="34"/>
      <c r="AD115" s="34"/>
      <c r="AF115" s="38"/>
      <c r="AG115" s="95"/>
    </row>
    <row r="116" spans="1:107" customFormat="1" ht="15" x14ac:dyDescent="0.25">
      <c r="A116" s="8">
        <v>25158</v>
      </c>
      <c r="B116" s="7" t="s">
        <v>297</v>
      </c>
      <c r="C116" s="7" t="s">
        <v>298</v>
      </c>
      <c r="D116" s="7" t="s">
        <v>112</v>
      </c>
      <c r="E116" s="13"/>
      <c r="F116" s="7">
        <v>78705</v>
      </c>
      <c r="G116" s="7" t="s">
        <v>113</v>
      </c>
      <c r="H116" s="7">
        <v>7</v>
      </c>
      <c r="I116" s="7" t="s">
        <v>78</v>
      </c>
      <c r="J116" s="21" t="s">
        <v>482</v>
      </c>
      <c r="K116" s="21" t="s">
        <v>482</v>
      </c>
      <c r="L116" s="21" t="s">
        <v>482</v>
      </c>
      <c r="M116" s="21" t="s">
        <v>482</v>
      </c>
      <c r="N116" s="7" t="s">
        <v>487</v>
      </c>
      <c r="O116" s="7">
        <v>76</v>
      </c>
      <c r="P116" s="7">
        <v>0</v>
      </c>
      <c r="Q116" s="7">
        <v>76</v>
      </c>
      <c r="R116" s="7" t="s">
        <v>75</v>
      </c>
      <c r="S116" s="42">
        <v>1990204</v>
      </c>
      <c r="T116" s="42" t="s">
        <v>212</v>
      </c>
      <c r="U116" s="42" t="s">
        <v>100</v>
      </c>
      <c r="V116" s="55">
        <v>48453000500</v>
      </c>
      <c r="W116" s="55">
        <v>135</v>
      </c>
      <c r="X116" s="37">
        <v>17</v>
      </c>
      <c r="Y116" s="37">
        <v>4</v>
      </c>
      <c r="Z116" s="37">
        <v>8</v>
      </c>
      <c r="AA116" s="37">
        <v>4</v>
      </c>
      <c r="AB116" s="37">
        <v>7</v>
      </c>
      <c r="AC116" s="37">
        <v>1</v>
      </c>
      <c r="AD116" s="37">
        <v>176</v>
      </c>
      <c r="AE116" s="7"/>
      <c r="AF116" s="42">
        <v>5119.2315093707157</v>
      </c>
      <c r="AG116" s="95"/>
    </row>
    <row r="117" spans="1:107" customFormat="1" ht="15" x14ac:dyDescent="0.25">
      <c r="A117" s="8">
        <v>25187</v>
      </c>
      <c r="B117" s="7" t="s">
        <v>299</v>
      </c>
      <c r="C117" s="7" t="s">
        <v>451</v>
      </c>
      <c r="D117" s="7" t="s">
        <v>112</v>
      </c>
      <c r="E117" s="13"/>
      <c r="F117" s="7">
        <v>78757</v>
      </c>
      <c r="G117" s="7" t="s">
        <v>113</v>
      </c>
      <c r="H117" s="7">
        <v>7</v>
      </c>
      <c r="I117" s="7" t="s">
        <v>78</v>
      </c>
      <c r="J117" s="21" t="s">
        <v>482</v>
      </c>
      <c r="K117" s="21" t="s">
        <v>482</v>
      </c>
      <c r="L117" s="21" t="s">
        <v>397</v>
      </c>
      <c r="M117" s="21" t="s">
        <v>482</v>
      </c>
      <c r="N117" s="7" t="s">
        <v>488</v>
      </c>
      <c r="O117" s="7">
        <v>110</v>
      </c>
      <c r="P117" s="7">
        <v>0</v>
      </c>
      <c r="Q117" s="7">
        <v>110</v>
      </c>
      <c r="R117" s="7" t="s">
        <v>429</v>
      </c>
      <c r="S117" s="42">
        <v>2000000</v>
      </c>
      <c r="T117" s="42" t="s">
        <v>300</v>
      </c>
      <c r="U117" s="42" t="s">
        <v>301</v>
      </c>
      <c r="V117" s="55">
        <v>48453040400</v>
      </c>
      <c r="W117" s="55">
        <v>135</v>
      </c>
      <c r="X117" s="37">
        <v>17</v>
      </c>
      <c r="Y117" s="37">
        <v>4</v>
      </c>
      <c r="Z117" s="37">
        <v>8</v>
      </c>
      <c r="AA117" s="37">
        <v>4</v>
      </c>
      <c r="AB117" s="37">
        <v>7</v>
      </c>
      <c r="AC117" s="37">
        <v>1</v>
      </c>
      <c r="AD117" s="37">
        <v>176</v>
      </c>
      <c r="AE117" s="7"/>
      <c r="AF117" s="42">
        <v>8030.7932197103282</v>
      </c>
      <c r="AG117" s="95"/>
    </row>
    <row r="118" spans="1:107" customFormat="1" ht="15" x14ac:dyDescent="0.25">
      <c r="A118" s="8">
        <v>25001</v>
      </c>
      <c r="B118" s="7" t="s">
        <v>295</v>
      </c>
      <c r="C118" s="7" t="s">
        <v>452</v>
      </c>
      <c r="D118" s="7" t="s">
        <v>112</v>
      </c>
      <c r="E118" s="13"/>
      <c r="F118" s="7">
        <v>78702</v>
      </c>
      <c r="G118" s="7" t="s">
        <v>113</v>
      </c>
      <c r="H118" s="7">
        <v>7</v>
      </c>
      <c r="I118" s="7" t="s">
        <v>78</v>
      </c>
      <c r="J118" s="21" t="s">
        <v>482</v>
      </c>
      <c r="K118" s="21" t="s">
        <v>482</v>
      </c>
      <c r="L118" s="21" t="s">
        <v>397</v>
      </c>
      <c r="M118" s="21" t="s">
        <v>485</v>
      </c>
      <c r="N118" s="7" t="s">
        <v>417</v>
      </c>
      <c r="O118" s="7">
        <v>96</v>
      </c>
      <c r="P118" s="7">
        <v>0</v>
      </c>
      <c r="Q118" s="7">
        <v>96</v>
      </c>
      <c r="R118" s="7" t="s">
        <v>75</v>
      </c>
      <c r="S118" s="42">
        <v>2000000</v>
      </c>
      <c r="T118" s="42" t="s">
        <v>296</v>
      </c>
      <c r="U118" s="42" t="s">
        <v>199</v>
      </c>
      <c r="V118" s="55">
        <v>48453000902</v>
      </c>
      <c r="W118" s="55">
        <v>134</v>
      </c>
      <c r="X118" s="37">
        <v>17</v>
      </c>
      <c r="Y118" s="37">
        <v>4</v>
      </c>
      <c r="Z118" s="37">
        <v>8</v>
      </c>
      <c r="AA118" s="37">
        <v>4</v>
      </c>
      <c r="AB118" s="37">
        <v>0</v>
      </c>
      <c r="AC118" s="37">
        <v>1</v>
      </c>
      <c r="AD118" s="37">
        <v>168</v>
      </c>
      <c r="AE118" s="7"/>
      <c r="AF118" s="42">
        <v>0</v>
      </c>
      <c r="AG118" s="95"/>
    </row>
    <row r="119" spans="1:107" ht="15" customHeight="1" x14ac:dyDescent="0.25">
      <c r="A119" s="100" t="s">
        <v>24</v>
      </c>
      <c r="B119" s="15"/>
      <c r="C119" s="64">
        <v>6157447.886890159</v>
      </c>
      <c r="D119" s="78"/>
      <c r="E119" s="73"/>
      <c r="F119" s="70"/>
      <c r="G119" s="71"/>
      <c r="H119" s="73"/>
      <c r="I119" s="24"/>
      <c r="J119" s="22"/>
      <c r="K119" s="22"/>
      <c r="L119" s="22"/>
      <c r="M119" s="22"/>
      <c r="N119" s="16"/>
      <c r="O119" s="16"/>
      <c r="P119" s="16"/>
      <c r="Q119" s="16"/>
      <c r="R119" s="17" t="s">
        <v>20</v>
      </c>
      <c r="S119" s="41">
        <f>SUM(S116:S118)</f>
        <v>5990204</v>
      </c>
      <c r="T119" s="18"/>
      <c r="U119" s="16"/>
      <c r="V119" s="60"/>
      <c r="W119" s="16"/>
      <c r="X119" s="18"/>
      <c r="Y119" s="18"/>
      <c r="AC119" s="34"/>
      <c r="AD119" s="34"/>
      <c r="AE119"/>
      <c r="AF119" s="38"/>
      <c r="AG119" s="95"/>
      <c r="AH119"/>
      <c r="AI119"/>
      <c r="AJ119"/>
      <c r="AK119"/>
      <c r="AL119"/>
      <c r="AM119"/>
      <c r="AN119"/>
      <c r="AO119"/>
      <c r="AP119"/>
      <c r="AQ119"/>
      <c r="AR119"/>
      <c r="AS119"/>
      <c r="AT119"/>
      <c r="AU119"/>
      <c r="AV119"/>
      <c r="AW119"/>
      <c r="AX119"/>
      <c r="AY119"/>
      <c r="AZ119"/>
      <c r="BA119"/>
      <c r="BB119"/>
      <c r="BC119"/>
      <c r="BD119"/>
      <c r="BE119"/>
      <c r="BF119"/>
      <c r="BG119"/>
      <c r="BH119"/>
      <c r="BI119"/>
      <c r="BJ119"/>
      <c r="BK119"/>
      <c r="BL119"/>
      <c r="BM119"/>
      <c r="BN119"/>
      <c r="BO119"/>
      <c r="BP119"/>
      <c r="BQ119"/>
      <c r="BR119"/>
      <c r="BS119"/>
      <c r="BT119"/>
      <c r="BU119"/>
      <c r="BV119"/>
      <c r="BW119"/>
      <c r="BX119"/>
      <c r="BY119"/>
      <c r="BZ119"/>
      <c r="CA119"/>
      <c r="CB119"/>
      <c r="CC119"/>
      <c r="CD119"/>
      <c r="CE119"/>
      <c r="CF119"/>
      <c r="CG119"/>
      <c r="CH119"/>
      <c r="CI119"/>
      <c r="CJ119"/>
      <c r="CK119"/>
      <c r="CL119"/>
      <c r="CM119"/>
      <c r="CN119"/>
      <c r="CO119"/>
      <c r="CP119"/>
      <c r="CQ119"/>
      <c r="CR119"/>
      <c r="CS119"/>
      <c r="CT119"/>
      <c r="CU119"/>
      <c r="CV119"/>
      <c r="CW119"/>
      <c r="CX119"/>
      <c r="CY119"/>
      <c r="CZ119"/>
      <c r="DA119"/>
      <c r="DB119"/>
      <c r="DC119"/>
    </row>
    <row r="120" spans="1:107" ht="15" customHeight="1" x14ac:dyDescent="0.25">
      <c r="A120" s="100"/>
      <c r="B120" s="19" t="s">
        <v>494</v>
      </c>
      <c r="C120" s="64">
        <f>C119*0.4015</f>
        <v>2472215.3265863988</v>
      </c>
      <c r="D120" s="78"/>
      <c r="E120" s="73"/>
      <c r="F120" s="70"/>
      <c r="G120" s="71"/>
      <c r="H120" s="73"/>
      <c r="I120" s="24"/>
      <c r="J120" s="22"/>
      <c r="K120" s="22"/>
      <c r="L120" s="22"/>
      <c r="M120" s="22"/>
      <c r="N120" s="16"/>
      <c r="O120" s="16"/>
      <c r="P120" s="16"/>
      <c r="Q120" s="16"/>
      <c r="R120" s="17"/>
      <c r="S120" s="41"/>
      <c r="T120" s="18"/>
      <c r="U120" s="16"/>
      <c r="V120" s="60"/>
      <c r="W120" s="16"/>
      <c r="X120" s="18"/>
      <c r="Y120" s="18"/>
      <c r="AC120" s="34"/>
      <c r="AD120" s="34"/>
      <c r="AE120"/>
      <c r="AF120" s="38"/>
      <c r="AG120" s="95"/>
      <c r="AH120"/>
      <c r="AI120"/>
      <c r="AJ120"/>
      <c r="AK120"/>
      <c r="AL120"/>
      <c r="AM120"/>
      <c r="AN120"/>
      <c r="AO120"/>
      <c r="AP120"/>
      <c r="AQ120"/>
      <c r="AR120"/>
      <c r="AS120"/>
      <c r="AT120"/>
      <c r="AU120"/>
      <c r="AV120"/>
      <c r="AW120"/>
      <c r="AX120"/>
      <c r="AY120"/>
      <c r="AZ120"/>
      <c r="BA120"/>
      <c r="BB120"/>
      <c r="BC120"/>
      <c r="BD120"/>
      <c r="BE120"/>
      <c r="BF120"/>
      <c r="BG120"/>
      <c r="BH120"/>
      <c r="BI120"/>
      <c r="BJ120"/>
      <c r="BK120"/>
      <c r="BL120"/>
      <c r="BM120"/>
      <c r="BN120"/>
      <c r="BO120"/>
      <c r="BP120"/>
      <c r="BQ120"/>
      <c r="BR120"/>
      <c r="BS120"/>
      <c r="BT120"/>
      <c r="BU120"/>
      <c r="BV120"/>
      <c r="BW120"/>
      <c r="BX120"/>
      <c r="BY120"/>
      <c r="BZ120"/>
      <c r="CA120"/>
      <c r="CB120"/>
      <c r="CC120"/>
      <c r="CD120"/>
      <c r="CE120"/>
      <c r="CF120"/>
      <c r="CG120"/>
      <c r="CH120"/>
      <c r="CI120"/>
      <c r="CJ120"/>
      <c r="CK120"/>
      <c r="CL120"/>
      <c r="CM120"/>
      <c r="CN120"/>
      <c r="CO120"/>
      <c r="CP120"/>
      <c r="CQ120"/>
      <c r="CR120"/>
      <c r="CS120"/>
      <c r="CT120"/>
      <c r="CU120"/>
      <c r="CV120"/>
      <c r="CW120"/>
      <c r="CX120"/>
      <c r="CY120"/>
      <c r="CZ120"/>
      <c r="DA120"/>
      <c r="DB120"/>
      <c r="DC120"/>
    </row>
    <row r="121" spans="1:107" ht="15" customHeight="1" x14ac:dyDescent="0.2">
      <c r="C121" s="35"/>
      <c r="D121" s="13"/>
      <c r="E121" s="70"/>
      <c r="F121" s="70"/>
      <c r="G121" s="13"/>
      <c r="H121" s="70"/>
    </row>
    <row r="122" spans="1:107" customFormat="1" ht="15" customHeight="1" x14ac:dyDescent="0.25">
      <c r="A122" s="101" t="s">
        <v>43</v>
      </c>
      <c r="B122" s="7"/>
      <c r="C122" s="35"/>
      <c r="D122" s="13"/>
      <c r="E122" s="70"/>
      <c r="F122" s="70"/>
      <c r="G122" s="13"/>
      <c r="H122" s="70"/>
      <c r="I122" s="7"/>
      <c r="J122" s="21"/>
      <c r="K122" s="21"/>
      <c r="L122" s="21"/>
      <c r="M122" s="21"/>
      <c r="N122" s="7"/>
      <c r="O122" s="7"/>
      <c r="P122" s="7"/>
      <c r="Q122" s="7"/>
      <c r="R122" s="7"/>
      <c r="S122" s="42"/>
      <c r="T122" s="7"/>
      <c r="U122" s="7"/>
      <c r="V122" s="55"/>
      <c r="W122" s="7"/>
      <c r="X122" s="8"/>
      <c r="Y122" s="8"/>
      <c r="Z122" s="8"/>
      <c r="AA122" s="35"/>
      <c r="AB122" s="35"/>
      <c r="AC122" s="34"/>
      <c r="AD122" s="34"/>
      <c r="AF122" s="38"/>
      <c r="AG122" s="95"/>
    </row>
    <row r="123" spans="1:107" customFormat="1" ht="15" x14ac:dyDescent="0.25">
      <c r="A123" s="8">
        <v>25157</v>
      </c>
      <c r="B123" s="7" t="s">
        <v>306</v>
      </c>
      <c r="C123" s="7" t="s">
        <v>307</v>
      </c>
      <c r="D123" s="7" t="s">
        <v>308</v>
      </c>
      <c r="E123" s="13" t="s">
        <v>397</v>
      </c>
      <c r="F123" s="7">
        <v>76528</v>
      </c>
      <c r="G123" s="7" t="s">
        <v>309</v>
      </c>
      <c r="H123" s="7">
        <v>8</v>
      </c>
      <c r="I123" s="7" t="s">
        <v>71</v>
      </c>
      <c r="J123" s="21" t="s">
        <v>482</v>
      </c>
      <c r="K123" s="21" t="s">
        <v>482</v>
      </c>
      <c r="L123" s="21" t="s">
        <v>482</v>
      </c>
      <c r="M123" s="21" t="s">
        <v>482</v>
      </c>
      <c r="N123" s="7" t="s">
        <v>118</v>
      </c>
      <c r="O123" s="7">
        <v>20</v>
      </c>
      <c r="P123" s="7">
        <v>0</v>
      </c>
      <c r="Q123" s="7">
        <v>20</v>
      </c>
      <c r="R123" s="7" t="s">
        <v>72</v>
      </c>
      <c r="S123" s="42">
        <v>577323.80000000005</v>
      </c>
      <c r="T123" s="42" t="s">
        <v>236</v>
      </c>
      <c r="U123" s="42" t="s">
        <v>100</v>
      </c>
      <c r="V123" s="55">
        <v>48099010202</v>
      </c>
      <c r="W123" s="55">
        <v>83</v>
      </c>
      <c r="X123" s="89">
        <v>8.5</v>
      </c>
      <c r="Y123" s="37">
        <v>4</v>
      </c>
      <c r="Z123" s="37">
        <v>8</v>
      </c>
      <c r="AA123" s="37">
        <v>4</v>
      </c>
      <c r="AB123" s="37">
        <v>0</v>
      </c>
      <c r="AC123" s="37">
        <v>0</v>
      </c>
      <c r="AD123" s="37">
        <v>107.5</v>
      </c>
      <c r="AE123" s="7"/>
      <c r="AF123" s="42">
        <v>10330.669114320606</v>
      </c>
      <c r="AG123" s="95"/>
    </row>
    <row r="124" spans="1:107" customFormat="1" ht="15" x14ac:dyDescent="0.25">
      <c r="A124" s="8">
        <v>25155</v>
      </c>
      <c r="B124" s="7" t="s">
        <v>302</v>
      </c>
      <c r="C124" s="7" t="s">
        <v>303</v>
      </c>
      <c r="D124" s="7" t="s">
        <v>304</v>
      </c>
      <c r="E124" s="13"/>
      <c r="F124" s="7">
        <v>76645</v>
      </c>
      <c r="G124" s="7" t="s">
        <v>305</v>
      </c>
      <c r="H124" s="7">
        <v>8</v>
      </c>
      <c r="I124" s="7" t="s">
        <v>71</v>
      </c>
      <c r="J124" s="21" t="s">
        <v>482</v>
      </c>
      <c r="K124" s="21" t="s">
        <v>482</v>
      </c>
      <c r="L124" s="21" t="s">
        <v>482</v>
      </c>
      <c r="M124" s="21" t="s">
        <v>482</v>
      </c>
      <c r="N124" s="7" t="s">
        <v>118</v>
      </c>
      <c r="O124" s="7">
        <v>33</v>
      </c>
      <c r="P124" s="7">
        <v>3</v>
      </c>
      <c r="Q124" s="7">
        <v>36</v>
      </c>
      <c r="R124" s="7" t="s">
        <v>72</v>
      </c>
      <c r="S124" s="42">
        <v>1125000</v>
      </c>
      <c r="T124" s="42" t="s">
        <v>236</v>
      </c>
      <c r="U124" s="42" t="s">
        <v>100</v>
      </c>
      <c r="V124" s="55">
        <v>48217961100</v>
      </c>
      <c r="W124" s="55">
        <v>77</v>
      </c>
      <c r="X124" s="37">
        <v>17</v>
      </c>
      <c r="Y124" s="37">
        <v>4</v>
      </c>
      <c r="Z124" s="37">
        <v>8</v>
      </c>
      <c r="AA124" s="37">
        <v>0</v>
      </c>
      <c r="AB124" s="37">
        <v>0</v>
      </c>
      <c r="AC124" s="37">
        <v>0</v>
      </c>
      <c r="AD124" s="37">
        <v>106</v>
      </c>
      <c r="AE124" s="7"/>
      <c r="AF124" s="42">
        <v>19950.741926556759</v>
      </c>
      <c r="AG124" s="95"/>
    </row>
    <row r="125" spans="1:107" ht="15" customHeight="1" x14ac:dyDescent="0.25">
      <c r="A125" s="100" t="s">
        <v>24</v>
      </c>
      <c r="B125" s="15"/>
      <c r="C125" s="64">
        <v>750000</v>
      </c>
      <c r="D125" s="71"/>
      <c r="E125" s="73"/>
      <c r="F125" s="70"/>
      <c r="G125" s="71"/>
      <c r="H125" s="73"/>
      <c r="I125" s="24"/>
      <c r="J125" s="22"/>
      <c r="K125" s="22"/>
      <c r="L125" s="22"/>
      <c r="M125" s="22"/>
      <c r="N125" s="16"/>
      <c r="O125" s="16"/>
      <c r="P125" s="16"/>
      <c r="Q125" s="16"/>
      <c r="R125" s="17" t="s">
        <v>20</v>
      </c>
      <c r="S125" s="41">
        <f>SUM(S123:S124)</f>
        <v>1702323.8</v>
      </c>
      <c r="T125" s="18"/>
      <c r="U125" s="16"/>
      <c r="V125" s="60"/>
      <c r="W125" s="16"/>
      <c r="X125" s="18"/>
      <c r="Y125" s="18"/>
      <c r="AC125" s="34"/>
      <c r="AD125" s="34"/>
      <c r="AE125"/>
      <c r="AF125" s="38"/>
      <c r="AG125" s="95"/>
      <c r="AH125"/>
      <c r="AI125"/>
      <c r="AJ125"/>
      <c r="AK125"/>
      <c r="AL125"/>
      <c r="AM125"/>
      <c r="AN125"/>
      <c r="AO125"/>
      <c r="AP125"/>
      <c r="AQ125"/>
      <c r="AR125"/>
      <c r="AS125"/>
      <c r="AT125"/>
      <c r="AU125"/>
      <c r="AV125"/>
      <c r="AW125"/>
      <c r="AX125"/>
      <c r="AY125"/>
      <c r="AZ125"/>
      <c r="BA125"/>
      <c r="BB125"/>
      <c r="BC125"/>
      <c r="BD125"/>
      <c r="BE125"/>
      <c r="BF125"/>
      <c r="BG125"/>
      <c r="BH125"/>
      <c r="BI125"/>
      <c r="BJ125"/>
      <c r="BK125"/>
      <c r="BL125"/>
      <c r="BM125"/>
      <c r="BN125"/>
      <c r="BO125"/>
      <c r="BP125"/>
      <c r="BQ125"/>
      <c r="BR125"/>
      <c r="BS125"/>
      <c r="BT125"/>
      <c r="BU125"/>
      <c r="BV125"/>
      <c r="BW125"/>
      <c r="BX125"/>
      <c r="BY125"/>
      <c r="BZ125"/>
      <c r="CA125"/>
      <c r="CB125"/>
      <c r="CC125"/>
      <c r="CD125"/>
      <c r="CE125"/>
      <c r="CF125"/>
      <c r="CG125"/>
      <c r="CH125"/>
      <c r="CI125"/>
      <c r="CJ125"/>
      <c r="CK125"/>
      <c r="CL125"/>
      <c r="CM125"/>
      <c r="CN125"/>
      <c r="CO125"/>
      <c r="CP125"/>
      <c r="CQ125"/>
      <c r="CR125"/>
      <c r="CS125"/>
      <c r="CT125"/>
      <c r="CU125"/>
      <c r="CV125"/>
      <c r="CW125"/>
      <c r="CX125"/>
      <c r="CY125"/>
      <c r="CZ125"/>
      <c r="DA125"/>
      <c r="DB125"/>
      <c r="DC125"/>
    </row>
    <row r="126" spans="1:107" ht="15" customHeight="1" x14ac:dyDescent="0.2">
      <c r="C126" s="35"/>
      <c r="D126" s="13"/>
      <c r="E126" s="70"/>
      <c r="F126" s="70"/>
      <c r="G126" s="13"/>
      <c r="H126" s="70"/>
    </row>
    <row r="127" spans="1:107" customFormat="1" ht="15" customHeight="1" x14ac:dyDescent="0.25">
      <c r="A127" s="101" t="s">
        <v>44</v>
      </c>
      <c r="B127" s="7"/>
      <c r="C127" s="35"/>
      <c r="D127" s="13"/>
      <c r="E127" s="70"/>
      <c r="F127" s="70"/>
      <c r="G127" s="13"/>
      <c r="H127" s="70"/>
      <c r="I127" s="7"/>
      <c r="J127" s="21"/>
      <c r="K127" s="21"/>
      <c r="L127" s="21"/>
      <c r="M127" s="21"/>
      <c r="N127" s="7"/>
      <c r="O127" s="7"/>
      <c r="P127" s="7"/>
      <c r="Q127" s="7"/>
      <c r="R127" s="7"/>
      <c r="S127" s="42"/>
      <c r="T127" s="7"/>
      <c r="U127" s="7"/>
      <c r="V127" s="55"/>
      <c r="W127" s="7"/>
      <c r="X127" s="8"/>
      <c r="Y127" s="8"/>
      <c r="Z127" s="8"/>
      <c r="AA127" s="35"/>
      <c r="AB127" s="35"/>
      <c r="AC127" s="34"/>
      <c r="AD127" s="34"/>
      <c r="AF127" s="38"/>
      <c r="AG127" s="95"/>
    </row>
    <row r="128" spans="1:107" customFormat="1" ht="15" x14ac:dyDescent="0.25">
      <c r="A128" s="8">
        <v>25066</v>
      </c>
      <c r="B128" s="7" t="s">
        <v>310</v>
      </c>
      <c r="C128" s="7" t="s">
        <v>311</v>
      </c>
      <c r="D128" s="7" t="s">
        <v>121</v>
      </c>
      <c r="E128" s="13"/>
      <c r="F128" s="7">
        <v>76701</v>
      </c>
      <c r="G128" s="7" t="s">
        <v>414</v>
      </c>
      <c r="H128" s="7">
        <v>8</v>
      </c>
      <c r="I128" s="7" t="s">
        <v>78</v>
      </c>
      <c r="J128" s="21" t="s">
        <v>482</v>
      </c>
      <c r="K128" s="21" t="s">
        <v>482</v>
      </c>
      <c r="L128" s="21" t="s">
        <v>482</v>
      </c>
      <c r="M128" s="21" t="s">
        <v>482</v>
      </c>
      <c r="N128" s="7" t="s">
        <v>402</v>
      </c>
      <c r="O128" s="7">
        <v>104</v>
      </c>
      <c r="P128" s="7">
        <v>0</v>
      </c>
      <c r="Q128" s="7">
        <v>104</v>
      </c>
      <c r="R128" s="7" t="s">
        <v>75</v>
      </c>
      <c r="S128" s="42">
        <v>1530000</v>
      </c>
      <c r="T128" s="42" t="s">
        <v>312</v>
      </c>
      <c r="U128" s="42" t="s">
        <v>313</v>
      </c>
      <c r="V128" s="55">
        <v>48309000100</v>
      </c>
      <c r="W128" s="55">
        <v>134</v>
      </c>
      <c r="X128" s="37">
        <v>17</v>
      </c>
      <c r="Y128" s="37">
        <v>4</v>
      </c>
      <c r="Z128" s="37">
        <v>8</v>
      </c>
      <c r="AA128" s="37">
        <v>4</v>
      </c>
      <c r="AB128" s="37">
        <v>7</v>
      </c>
      <c r="AC128" s="37">
        <v>1</v>
      </c>
      <c r="AD128" s="37">
        <v>175</v>
      </c>
      <c r="AE128" s="7"/>
      <c r="AF128" s="42">
        <v>7411.642907777551</v>
      </c>
      <c r="AG128" s="95"/>
    </row>
    <row r="129" spans="1:107" customFormat="1" ht="15" x14ac:dyDescent="0.25">
      <c r="A129" s="8">
        <v>25217</v>
      </c>
      <c r="B129" s="7" t="s">
        <v>315</v>
      </c>
      <c r="C129" s="7" t="s">
        <v>454</v>
      </c>
      <c r="D129" s="7" t="s">
        <v>316</v>
      </c>
      <c r="E129" s="13"/>
      <c r="F129" s="7">
        <v>76706</v>
      </c>
      <c r="G129" s="7" t="s">
        <v>414</v>
      </c>
      <c r="H129" s="7">
        <v>8</v>
      </c>
      <c r="I129" s="7" t="s">
        <v>78</v>
      </c>
      <c r="J129" s="21" t="s">
        <v>482</v>
      </c>
      <c r="K129" s="21" t="s">
        <v>482</v>
      </c>
      <c r="L129" s="21" t="s">
        <v>482</v>
      </c>
      <c r="M129" s="21" t="s">
        <v>483</v>
      </c>
      <c r="N129" s="7" t="s">
        <v>118</v>
      </c>
      <c r="O129" s="7">
        <v>93</v>
      </c>
      <c r="P129" s="7">
        <v>0</v>
      </c>
      <c r="Q129" s="7">
        <v>93</v>
      </c>
      <c r="R129" s="7" t="s">
        <v>72</v>
      </c>
      <c r="S129" s="42">
        <v>2000000</v>
      </c>
      <c r="T129" s="42" t="s">
        <v>455</v>
      </c>
      <c r="U129" s="42" t="s">
        <v>246</v>
      </c>
      <c r="V129" s="55">
        <v>48309003703</v>
      </c>
      <c r="W129" s="55">
        <v>139</v>
      </c>
      <c r="X129" s="37">
        <v>17</v>
      </c>
      <c r="Y129" s="37">
        <v>4</v>
      </c>
      <c r="Z129" s="37">
        <v>8</v>
      </c>
      <c r="AA129" s="37">
        <v>4</v>
      </c>
      <c r="AB129" s="37">
        <v>0</v>
      </c>
      <c r="AC129" s="37">
        <v>1</v>
      </c>
      <c r="AD129" s="37">
        <v>173</v>
      </c>
      <c r="AE129" s="7"/>
      <c r="AF129" s="42">
        <v>2347.508493944064</v>
      </c>
      <c r="AG129" s="95"/>
    </row>
    <row r="130" spans="1:107" customFormat="1" ht="15" x14ac:dyDescent="0.25">
      <c r="A130" s="8">
        <v>25188</v>
      </c>
      <c r="B130" s="7" t="s">
        <v>453</v>
      </c>
      <c r="C130" s="7" t="s">
        <v>314</v>
      </c>
      <c r="D130" s="7" t="s">
        <v>121</v>
      </c>
      <c r="E130" s="13"/>
      <c r="F130" s="7">
        <v>76707</v>
      </c>
      <c r="G130" s="7" t="s">
        <v>414</v>
      </c>
      <c r="H130" s="7">
        <v>8</v>
      </c>
      <c r="I130" s="7" t="s">
        <v>78</v>
      </c>
      <c r="J130" s="21" t="s">
        <v>482</v>
      </c>
      <c r="K130" s="21" t="s">
        <v>482</v>
      </c>
      <c r="L130" s="21" t="s">
        <v>482</v>
      </c>
      <c r="M130" s="21" t="s">
        <v>482</v>
      </c>
      <c r="N130" s="7" t="s">
        <v>487</v>
      </c>
      <c r="O130" s="7">
        <v>49</v>
      </c>
      <c r="P130" s="7">
        <v>0</v>
      </c>
      <c r="Q130" s="7">
        <v>49</v>
      </c>
      <c r="R130" s="7" t="s">
        <v>72</v>
      </c>
      <c r="S130" s="42">
        <v>1643278</v>
      </c>
      <c r="T130" s="42" t="s">
        <v>159</v>
      </c>
      <c r="U130" s="42" t="s">
        <v>160</v>
      </c>
      <c r="V130" s="55">
        <v>48309000700</v>
      </c>
      <c r="W130" s="55">
        <v>135</v>
      </c>
      <c r="X130" s="37">
        <v>17</v>
      </c>
      <c r="Y130" s="37">
        <v>4</v>
      </c>
      <c r="Z130" s="37">
        <v>-8</v>
      </c>
      <c r="AA130" s="37">
        <v>4</v>
      </c>
      <c r="AB130" s="37">
        <v>7</v>
      </c>
      <c r="AC130" s="37">
        <v>1</v>
      </c>
      <c r="AD130" s="37">
        <v>160</v>
      </c>
      <c r="AE130" s="7"/>
      <c r="AF130" s="42">
        <v>2760.5319029162247</v>
      </c>
      <c r="AG130" s="95"/>
    </row>
    <row r="131" spans="1:107" ht="15" customHeight="1" x14ac:dyDescent="0.25">
      <c r="A131" s="100" t="s">
        <v>24</v>
      </c>
      <c r="B131" s="15"/>
      <c r="C131" s="64">
        <v>3144310.3427607501</v>
      </c>
      <c r="D131" s="71"/>
      <c r="E131" s="73"/>
      <c r="F131" s="70"/>
      <c r="G131" s="71"/>
      <c r="H131" s="73"/>
      <c r="I131" s="24"/>
      <c r="J131" s="22"/>
      <c r="K131" s="22"/>
      <c r="L131" s="22"/>
      <c r="M131" s="22"/>
      <c r="N131" s="16"/>
      <c r="O131" s="16"/>
      <c r="P131" s="16"/>
      <c r="Q131" s="16"/>
      <c r="R131" s="17" t="s">
        <v>20</v>
      </c>
      <c r="S131" s="41">
        <f>SUM(S128:S130)</f>
        <v>5173278</v>
      </c>
      <c r="T131" s="18"/>
      <c r="U131" s="16"/>
      <c r="V131" s="60"/>
      <c r="W131" s="16"/>
      <c r="X131" s="18"/>
      <c r="Y131" s="18"/>
      <c r="AC131" s="34"/>
      <c r="AD131" s="34"/>
      <c r="AE131"/>
      <c r="AF131" s="38"/>
      <c r="AG131" s="95"/>
      <c r="AH131"/>
      <c r="AI131"/>
      <c r="AJ131"/>
      <c r="AK131"/>
      <c r="AL131"/>
      <c r="AM131"/>
      <c r="AN131"/>
      <c r="AO131"/>
      <c r="AP131"/>
      <c r="AQ131"/>
      <c r="AR131"/>
      <c r="AS131"/>
      <c r="AT131"/>
      <c r="AU131"/>
      <c r="AV131"/>
      <c r="AW131"/>
      <c r="AX131"/>
      <c r="AY131"/>
      <c r="AZ131"/>
      <c r="BA131"/>
      <c r="BB131"/>
      <c r="BC131"/>
      <c r="BD131"/>
      <c r="BE131"/>
      <c r="BF131"/>
      <c r="BG131"/>
      <c r="BH131"/>
      <c r="BI131"/>
      <c r="BJ131"/>
      <c r="BK131"/>
      <c r="BL131"/>
      <c r="BM131"/>
      <c r="BN131"/>
      <c r="BO131"/>
      <c r="BP131"/>
      <c r="BQ131"/>
      <c r="BR131"/>
      <c r="BS131"/>
      <c r="BT131"/>
      <c r="BU131"/>
      <c r="BV131"/>
      <c r="BW131"/>
      <c r="BX131"/>
      <c r="BY131"/>
      <c r="BZ131"/>
      <c r="CA131"/>
      <c r="CB131"/>
      <c r="CC131"/>
      <c r="CD131"/>
      <c r="CE131"/>
      <c r="CF131"/>
      <c r="CG131"/>
      <c r="CH131"/>
      <c r="CI131"/>
      <c r="CJ131"/>
      <c r="CK131"/>
      <c r="CL131"/>
      <c r="CM131"/>
      <c r="CN131"/>
      <c r="CO131"/>
      <c r="CP131"/>
      <c r="CQ131"/>
      <c r="CR131"/>
      <c r="CS131"/>
      <c r="CT131"/>
      <c r="CU131"/>
      <c r="CV131"/>
      <c r="CW131"/>
      <c r="CX131"/>
      <c r="CY131"/>
      <c r="CZ131"/>
      <c r="DA131"/>
      <c r="DB131"/>
      <c r="DC131"/>
    </row>
    <row r="132" spans="1:107" ht="15" customHeight="1" x14ac:dyDescent="0.2">
      <c r="C132" s="35"/>
      <c r="D132" s="13"/>
      <c r="E132" s="70"/>
      <c r="F132" s="70"/>
      <c r="G132" s="13"/>
      <c r="H132" s="70"/>
    </row>
    <row r="133" spans="1:107" ht="15" customHeight="1" x14ac:dyDescent="0.2">
      <c r="A133" s="101" t="s">
        <v>45</v>
      </c>
      <c r="C133" s="35"/>
      <c r="D133" s="13"/>
      <c r="E133" s="70"/>
      <c r="F133" s="70"/>
      <c r="G133" s="13"/>
      <c r="H133" s="70"/>
    </row>
    <row r="134" spans="1:107" customFormat="1" ht="15" x14ac:dyDescent="0.25">
      <c r="A134" s="8">
        <v>25060</v>
      </c>
      <c r="B134" s="7" t="s">
        <v>317</v>
      </c>
      <c r="C134" s="7" t="s">
        <v>318</v>
      </c>
      <c r="D134" s="7" t="s">
        <v>319</v>
      </c>
      <c r="E134" s="13"/>
      <c r="F134" s="7">
        <v>78064</v>
      </c>
      <c r="G134" s="7" t="s">
        <v>320</v>
      </c>
      <c r="H134" s="7">
        <v>9</v>
      </c>
      <c r="I134" s="7" t="s">
        <v>71</v>
      </c>
      <c r="J134" s="21" t="s">
        <v>482</v>
      </c>
      <c r="K134" s="21" t="s">
        <v>482</v>
      </c>
      <c r="L134" s="21" t="s">
        <v>482</v>
      </c>
      <c r="M134" s="21" t="s">
        <v>482</v>
      </c>
      <c r="N134" s="7" t="s">
        <v>118</v>
      </c>
      <c r="O134" s="7">
        <v>48</v>
      </c>
      <c r="P134" s="7">
        <v>0</v>
      </c>
      <c r="Q134" s="7">
        <v>48</v>
      </c>
      <c r="R134" s="7" t="s">
        <v>75</v>
      </c>
      <c r="S134" s="42">
        <v>1125000</v>
      </c>
      <c r="T134" s="42" t="s">
        <v>161</v>
      </c>
      <c r="U134" s="42" t="s">
        <v>162</v>
      </c>
      <c r="V134" s="55">
        <v>48013960102</v>
      </c>
      <c r="W134" s="55">
        <v>134</v>
      </c>
      <c r="X134" s="37">
        <v>17</v>
      </c>
      <c r="Y134" s="37">
        <v>0</v>
      </c>
      <c r="Z134" s="37">
        <v>8</v>
      </c>
      <c r="AA134" s="37">
        <v>2</v>
      </c>
      <c r="AB134" s="37">
        <v>0</v>
      </c>
      <c r="AC134" s="37">
        <v>1</v>
      </c>
      <c r="AD134" s="37">
        <v>162</v>
      </c>
      <c r="AE134" s="7"/>
      <c r="AF134" s="42">
        <v>17864.629791020987</v>
      </c>
      <c r="AG134" s="95"/>
    </row>
    <row r="135" spans="1:107" ht="15" customHeight="1" x14ac:dyDescent="0.25">
      <c r="A135" s="100" t="s">
        <v>24</v>
      </c>
      <c r="B135" s="15"/>
      <c r="C135" s="64">
        <v>750000</v>
      </c>
      <c r="D135" s="71"/>
      <c r="E135" s="73"/>
      <c r="F135" s="70"/>
      <c r="G135" s="71"/>
      <c r="H135" s="73"/>
      <c r="I135" s="24"/>
      <c r="J135" s="22"/>
      <c r="K135" s="22"/>
      <c r="L135" s="22"/>
      <c r="M135" s="22"/>
      <c r="N135" s="16"/>
      <c r="O135" s="16"/>
      <c r="P135" s="16"/>
      <c r="Q135" s="16"/>
      <c r="R135" s="17" t="s">
        <v>20</v>
      </c>
      <c r="S135" s="41">
        <f>SUM(S134:S134)</f>
        <v>1125000</v>
      </c>
      <c r="T135" s="18"/>
      <c r="U135" s="16"/>
      <c r="V135" s="60"/>
      <c r="W135" s="16"/>
      <c r="X135" s="18"/>
      <c r="Y135" s="18"/>
      <c r="AC135" s="34"/>
      <c r="AD135" s="34"/>
      <c r="AE135"/>
      <c r="AF135" s="38"/>
      <c r="AG135" s="95"/>
      <c r="AH135"/>
      <c r="AI135"/>
      <c r="AJ135"/>
      <c r="AK135"/>
      <c r="AL135"/>
      <c r="AM135"/>
      <c r="AN135"/>
      <c r="AO135"/>
      <c r="AP135"/>
      <c r="AQ135"/>
      <c r="AR135"/>
      <c r="AS135"/>
      <c r="AT135"/>
      <c r="AU135"/>
      <c r="AV135"/>
      <c r="AW135"/>
      <c r="AX135"/>
      <c r="AY135"/>
      <c r="AZ135"/>
      <c r="BA135"/>
      <c r="BB135"/>
      <c r="BC135"/>
      <c r="BD135"/>
      <c r="BE135"/>
      <c r="BF135"/>
      <c r="BG135"/>
      <c r="BH135"/>
      <c r="BI135"/>
      <c r="BJ135"/>
      <c r="BK135"/>
      <c r="BL135"/>
      <c r="BM135"/>
      <c r="BN135"/>
      <c r="BO135"/>
      <c r="BP135"/>
      <c r="BQ135"/>
      <c r="BR135"/>
      <c r="BS135"/>
      <c r="BT135"/>
      <c r="BU135"/>
      <c r="BV135"/>
      <c r="BW135"/>
      <c r="BX135"/>
      <c r="BY135"/>
      <c r="BZ135"/>
      <c r="CA135"/>
      <c r="CB135"/>
      <c r="CC135"/>
      <c r="CD135"/>
      <c r="CE135"/>
      <c r="CF135"/>
      <c r="CG135"/>
      <c r="CH135"/>
      <c r="CI135"/>
      <c r="CJ135"/>
      <c r="CK135"/>
      <c r="CL135"/>
      <c r="CM135"/>
      <c r="CN135"/>
      <c r="CO135"/>
      <c r="CP135"/>
      <c r="CQ135"/>
      <c r="CR135"/>
      <c r="CS135"/>
      <c r="CT135"/>
      <c r="CU135"/>
      <c r="CV135"/>
      <c r="CW135"/>
      <c r="CX135"/>
      <c r="CY135"/>
      <c r="CZ135"/>
      <c r="DA135"/>
      <c r="DB135"/>
      <c r="DC135"/>
    </row>
    <row r="136" spans="1:107" ht="15" customHeight="1" x14ac:dyDescent="0.2">
      <c r="C136" s="35"/>
      <c r="D136" s="13"/>
      <c r="E136" s="70"/>
      <c r="F136" s="70"/>
      <c r="G136" s="13"/>
      <c r="H136" s="70"/>
    </row>
    <row r="137" spans="1:107" customFormat="1" ht="15" customHeight="1" x14ac:dyDescent="0.25">
      <c r="A137" s="101" t="s">
        <v>46</v>
      </c>
      <c r="B137" s="7"/>
      <c r="C137" s="35"/>
      <c r="D137" s="13"/>
      <c r="E137" s="70"/>
      <c r="F137" s="70"/>
      <c r="G137" s="13"/>
      <c r="H137" s="70"/>
      <c r="I137" s="7"/>
      <c r="J137" s="21"/>
      <c r="K137" s="21"/>
      <c r="L137" s="21"/>
      <c r="M137" s="21"/>
      <c r="N137" s="7"/>
      <c r="O137" s="7"/>
      <c r="P137" s="7"/>
      <c r="Q137" s="7"/>
      <c r="R137" s="7"/>
      <c r="S137" s="42"/>
      <c r="T137" s="7"/>
      <c r="U137" s="7"/>
      <c r="V137" s="55"/>
      <c r="W137" s="7"/>
      <c r="X137" s="8"/>
      <c r="Y137" s="8"/>
      <c r="Z137" s="8"/>
      <c r="AA137" s="35"/>
      <c r="AB137" s="35"/>
      <c r="AC137" s="34"/>
      <c r="AD137" s="34"/>
      <c r="AF137" s="38"/>
      <c r="AG137" s="95"/>
    </row>
    <row r="138" spans="1:107" customFormat="1" ht="15" x14ac:dyDescent="0.25">
      <c r="A138" s="8">
        <v>25112</v>
      </c>
      <c r="B138" s="7" t="s">
        <v>334</v>
      </c>
      <c r="C138" s="7" t="s">
        <v>456</v>
      </c>
      <c r="D138" s="7" t="s">
        <v>323</v>
      </c>
      <c r="E138" s="13"/>
      <c r="F138" s="7">
        <v>78227</v>
      </c>
      <c r="G138" s="7" t="s">
        <v>324</v>
      </c>
      <c r="H138" s="7">
        <v>9</v>
      </c>
      <c r="I138" s="7" t="s">
        <v>78</v>
      </c>
      <c r="J138" s="21" t="s">
        <v>482</v>
      </c>
      <c r="K138" s="21" t="s">
        <v>482</v>
      </c>
      <c r="L138" s="21" t="s">
        <v>482</v>
      </c>
      <c r="M138" s="21" t="s">
        <v>482</v>
      </c>
      <c r="N138" s="7" t="s">
        <v>118</v>
      </c>
      <c r="O138" s="7">
        <v>86</v>
      </c>
      <c r="P138" s="7">
        <v>0</v>
      </c>
      <c r="Q138" s="7">
        <v>86</v>
      </c>
      <c r="R138" s="7" t="s">
        <v>72</v>
      </c>
      <c r="S138" s="42">
        <v>2000000</v>
      </c>
      <c r="T138" s="42" t="s">
        <v>185</v>
      </c>
      <c r="U138" s="42" t="s">
        <v>204</v>
      </c>
      <c r="V138" s="55">
        <v>48029161802</v>
      </c>
      <c r="W138" s="55">
        <v>132</v>
      </c>
      <c r="X138" s="37">
        <v>17</v>
      </c>
      <c r="Y138" s="37">
        <v>4</v>
      </c>
      <c r="Z138" s="37">
        <v>8</v>
      </c>
      <c r="AA138" s="37">
        <v>4</v>
      </c>
      <c r="AB138" s="37">
        <v>7</v>
      </c>
      <c r="AC138" s="37">
        <v>1</v>
      </c>
      <c r="AD138" s="37">
        <v>173</v>
      </c>
      <c r="AE138" s="7"/>
      <c r="AF138" s="42">
        <v>564.12038472632321</v>
      </c>
      <c r="AG138" s="95"/>
    </row>
    <row r="139" spans="1:107" customFormat="1" ht="15" x14ac:dyDescent="0.25">
      <c r="A139" s="8">
        <v>25021</v>
      </c>
      <c r="B139" s="7" t="s">
        <v>321</v>
      </c>
      <c r="C139" s="7" t="s">
        <v>322</v>
      </c>
      <c r="D139" s="7" t="s">
        <v>323</v>
      </c>
      <c r="E139" s="13"/>
      <c r="F139" s="7">
        <v>78227</v>
      </c>
      <c r="G139" s="7" t="s">
        <v>324</v>
      </c>
      <c r="H139" s="7">
        <v>9</v>
      </c>
      <c r="I139" s="7" t="s">
        <v>78</v>
      </c>
      <c r="J139" s="21" t="s">
        <v>482</v>
      </c>
      <c r="K139" s="21" t="s">
        <v>482</v>
      </c>
      <c r="L139" s="21" t="s">
        <v>482</v>
      </c>
      <c r="M139" s="21" t="s">
        <v>483</v>
      </c>
      <c r="N139" s="7" t="s">
        <v>118</v>
      </c>
      <c r="O139" s="7">
        <v>78</v>
      </c>
      <c r="P139" s="7">
        <v>0</v>
      </c>
      <c r="Q139" s="7">
        <v>78</v>
      </c>
      <c r="R139" s="7" t="s">
        <v>72</v>
      </c>
      <c r="S139" s="42">
        <v>2000000</v>
      </c>
      <c r="T139" s="42" t="s">
        <v>194</v>
      </c>
      <c r="U139" s="42" t="s">
        <v>195</v>
      </c>
      <c r="V139" s="55">
        <v>48029161802</v>
      </c>
      <c r="W139" s="55">
        <v>132</v>
      </c>
      <c r="X139" s="37">
        <v>17</v>
      </c>
      <c r="Y139" s="37">
        <v>4</v>
      </c>
      <c r="Z139" s="37">
        <v>8</v>
      </c>
      <c r="AA139" s="37">
        <v>4</v>
      </c>
      <c r="AB139" s="37">
        <v>7</v>
      </c>
      <c r="AC139" s="37">
        <v>1</v>
      </c>
      <c r="AD139" s="37">
        <v>173</v>
      </c>
      <c r="AE139" s="7"/>
      <c r="AF139" s="42">
        <v>1734.7298860492092</v>
      </c>
      <c r="AG139" s="95"/>
    </row>
    <row r="140" spans="1:107" customFormat="1" ht="15" x14ac:dyDescent="0.25">
      <c r="A140" s="8">
        <v>25210</v>
      </c>
      <c r="B140" s="7" t="s">
        <v>338</v>
      </c>
      <c r="C140" s="7" t="s">
        <v>457</v>
      </c>
      <c r="D140" s="7" t="s">
        <v>323</v>
      </c>
      <c r="E140" s="13"/>
      <c r="F140" s="7">
        <v>78251</v>
      </c>
      <c r="G140" s="7" t="s">
        <v>324</v>
      </c>
      <c r="H140" s="7">
        <v>9</v>
      </c>
      <c r="I140" s="7" t="s">
        <v>78</v>
      </c>
      <c r="J140" s="21" t="s">
        <v>482</v>
      </c>
      <c r="K140" s="21" t="s">
        <v>482</v>
      </c>
      <c r="L140" s="21" t="s">
        <v>482</v>
      </c>
      <c r="M140" s="21" t="s">
        <v>483</v>
      </c>
      <c r="N140" s="7" t="s">
        <v>118</v>
      </c>
      <c r="O140" s="7">
        <v>86</v>
      </c>
      <c r="P140" s="7">
        <v>0</v>
      </c>
      <c r="Q140" s="7">
        <v>86</v>
      </c>
      <c r="R140" s="7" t="s">
        <v>75</v>
      </c>
      <c r="S140" s="42">
        <v>2000000</v>
      </c>
      <c r="T140" s="42" t="s">
        <v>227</v>
      </c>
      <c r="U140" s="42" t="s">
        <v>433</v>
      </c>
      <c r="V140" s="55">
        <v>48029171928</v>
      </c>
      <c r="W140" s="55">
        <v>139</v>
      </c>
      <c r="X140" s="37">
        <v>17</v>
      </c>
      <c r="Y140" s="37">
        <v>4</v>
      </c>
      <c r="Z140" s="37">
        <v>8</v>
      </c>
      <c r="AA140" s="37">
        <v>4</v>
      </c>
      <c r="AB140" s="37">
        <v>0</v>
      </c>
      <c r="AC140" s="37">
        <v>1</v>
      </c>
      <c r="AD140" s="37">
        <v>173</v>
      </c>
      <c r="AE140" s="7"/>
      <c r="AF140" s="42">
        <v>1880.4002240104874</v>
      </c>
      <c r="AG140" s="95"/>
    </row>
    <row r="141" spans="1:107" customFormat="1" ht="15" x14ac:dyDescent="0.25">
      <c r="A141" s="8">
        <v>25070</v>
      </c>
      <c r="B141" s="7" t="s">
        <v>458</v>
      </c>
      <c r="C141" s="7" t="s">
        <v>459</v>
      </c>
      <c r="D141" s="7" t="s">
        <v>323</v>
      </c>
      <c r="E141" s="13"/>
      <c r="F141" s="7">
        <v>78227</v>
      </c>
      <c r="G141" s="7" t="s">
        <v>324</v>
      </c>
      <c r="H141" s="7">
        <v>9</v>
      </c>
      <c r="I141" s="7" t="s">
        <v>78</v>
      </c>
      <c r="J141" s="21" t="s">
        <v>482</v>
      </c>
      <c r="K141" s="21" t="s">
        <v>482</v>
      </c>
      <c r="L141" s="21" t="s">
        <v>397</v>
      </c>
      <c r="M141" s="21" t="s">
        <v>485</v>
      </c>
      <c r="N141" s="7" t="s">
        <v>118</v>
      </c>
      <c r="O141" s="7">
        <v>78</v>
      </c>
      <c r="P141" s="7">
        <v>0</v>
      </c>
      <c r="Q141" s="7">
        <v>78</v>
      </c>
      <c r="R141" s="7" t="s">
        <v>75</v>
      </c>
      <c r="S141" s="42">
        <v>2000000</v>
      </c>
      <c r="T141" s="42" t="s">
        <v>460</v>
      </c>
      <c r="U141" s="42" t="s">
        <v>461</v>
      </c>
      <c r="V141" s="55">
        <v>48029171801</v>
      </c>
      <c r="W141" s="55">
        <v>132</v>
      </c>
      <c r="X141" s="37">
        <v>17</v>
      </c>
      <c r="Y141" s="37">
        <v>4</v>
      </c>
      <c r="Z141" s="37">
        <v>8</v>
      </c>
      <c r="AA141" s="37">
        <v>4</v>
      </c>
      <c r="AB141" s="37">
        <v>7</v>
      </c>
      <c r="AC141" s="37">
        <v>1</v>
      </c>
      <c r="AD141" s="37">
        <v>173</v>
      </c>
      <c r="AE141" s="7"/>
      <c r="AF141" s="42">
        <v>2023.7111114104982</v>
      </c>
      <c r="AG141" s="95"/>
    </row>
    <row r="142" spans="1:107" customFormat="1" ht="15" x14ac:dyDescent="0.25">
      <c r="A142" s="8">
        <v>25071</v>
      </c>
      <c r="B142" s="7" t="s">
        <v>328</v>
      </c>
      <c r="C142" s="7" t="s">
        <v>329</v>
      </c>
      <c r="D142" s="7" t="s">
        <v>323</v>
      </c>
      <c r="E142" s="13"/>
      <c r="F142" s="7">
        <v>78250</v>
      </c>
      <c r="G142" s="7" t="s">
        <v>324</v>
      </c>
      <c r="H142" s="7">
        <v>9</v>
      </c>
      <c r="I142" s="7" t="s">
        <v>78</v>
      </c>
      <c r="J142" s="21" t="s">
        <v>482</v>
      </c>
      <c r="K142" s="21" t="s">
        <v>482</v>
      </c>
      <c r="L142" s="21" t="s">
        <v>397</v>
      </c>
      <c r="M142" s="21" t="s">
        <v>485</v>
      </c>
      <c r="N142" s="7" t="s">
        <v>118</v>
      </c>
      <c r="O142" s="7">
        <v>78</v>
      </c>
      <c r="P142" s="7">
        <v>0</v>
      </c>
      <c r="Q142" s="7">
        <v>78</v>
      </c>
      <c r="R142" s="7" t="s">
        <v>75</v>
      </c>
      <c r="S142" s="42">
        <v>2000000</v>
      </c>
      <c r="T142" s="42" t="s">
        <v>327</v>
      </c>
      <c r="U142" s="42" t="s">
        <v>462</v>
      </c>
      <c r="V142" s="55">
        <v>48029181712</v>
      </c>
      <c r="W142" s="55">
        <v>132</v>
      </c>
      <c r="X142" s="37">
        <v>17</v>
      </c>
      <c r="Y142" s="37">
        <v>4</v>
      </c>
      <c r="Z142" s="37">
        <v>8</v>
      </c>
      <c r="AA142" s="37">
        <v>4</v>
      </c>
      <c r="AB142" s="37">
        <v>7</v>
      </c>
      <c r="AC142" s="37">
        <v>1</v>
      </c>
      <c r="AD142" s="37">
        <v>173</v>
      </c>
      <c r="AE142" s="7"/>
      <c r="AF142" s="42">
        <v>2075.6360681444849</v>
      </c>
      <c r="AG142" s="95"/>
    </row>
    <row r="143" spans="1:107" customFormat="1" ht="15" x14ac:dyDescent="0.25">
      <c r="A143" s="8">
        <v>25027</v>
      </c>
      <c r="B143" s="7" t="s">
        <v>325</v>
      </c>
      <c r="C143" s="7" t="s">
        <v>326</v>
      </c>
      <c r="D143" s="7" t="s">
        <v>323</v>
      </c>
      <c r="E143" s="13"/>
      <c r="F143" s="7">
        <v>78242</v>
      </c>
      <c r="G143" s="7" t="s">
        <v>324</v>
      </c>
      <c r="H143" s="7">
        <v>9</v>
      </c>
      <c r="I143" s="7" t="s">
        <v>78</v>
      </c>
      <c r="J143" s="21" t="s">
        <v>482</v>
      </c>
      <c r="K143" s="21" t="s">
        <v>482</v>
      </c>
      <c r="L143" s="21" t="s">
        <v>482</v>
      </c>
      <c r="M143" s="21" t="s">
        <v>483</v>
      </c>
      <c r="N143" s="7" t="s">
        <v>118</v>
      </c>
      <c r="O143" s="7">
        <v>78</v>
      </c>
      <c r="P143" s="7">
        <v>0</v>
      </c>
      <c r="Q143" s="7">
        <v>78</v>
      </c>
      <c r="R143" s="7" t="s">
        <v>75</v>
      </c>
      <c r="S143" s="42">
        <v>2000000</v>
      </c>
      <c r="T143" s="42" t="s">
        <v>194</v>
      </c>
      <c r="U143" s="42" t="s">
        <v>195</v>
      </c>
      <c r="V143" s="55">
        <v>48029161303</v>
      </c>
      <c r="W143" s="55">
        <v>132</v>
      </c>
      <c r="X143" s="37">
        <v>17</v>
      </c>
      <c r="Y143" s="37">
        <v>4</v>
      </c>
      <c r="Z143" s="37">
        <v>8</v>
      </c>
      <c r="AA143" s="37">
        <v>4</v>
      </c>
      <c r="AB143" s="37">
        <v>7</v>
      </c>
      <c r="AC143" s="37">
        <v>1</v>
      </c>
      <c r="AD143" s="37">
        <v>173</v>
      </c>
      <c r="AE143" s="7"/>
      <c r="AF143" s="42">
        <v>2207.0181572509482</v>
      </c>
      <c r="AG143" s="95"/>
    </row>
    <row r="144" spans="1:107" customFormat="1" ht="15" x14ac:dyDescent="0.25">
      <c r="A144" s="8">
        <v>25097</v>
      </c>
      <c r="B144" s="7" t="s">
        <v>332</v>
      </c>
      <c r="C144" s="7" t="s">
        <v>463</v>
      </c>
      <c r="D144" s="7" t="s">
        <v>323</v>
      </c>
      <c r="E144" s="13"/>
      <c r="F144" s="7">
        <v>78245</v>
      </c>
      <c r="G144" s="7" t="s">
        <v>324</v>
      </c>
      <c r="H144" s="7">
        <v>9</v>
      </c>
      <c r="I144" s="7" t="s">
        <v>78</v>
      </c>
      <c r="J144" s="21" t="s">
        <v>482</v>
      </c>
      <c r="K144" s="21" t="s">
        <v>482</v>
      </c>
      <c r="L144" s="21" t="s">
        <v>397</v>
      </c>
      <c r="M144" s="21" t="s">
        <v>482</v>
      </c>
      <c r="N144" s="7" t="s">
        <v>118</v>
      </c>
      <c r="O144" s="7">
        <v>78</v>
      </c>
      <c r="P144" s="7">
        <v>0</v>
      </c>
      <c r="Q144" s="7">
        <v>78</v>
      </c>
      <c r="R144" s="7" t="s">
        <v>75</v>
      </c>
      <c r="S144" s="42">
        <v>2000000</v>
      </c>
      <c r="T144" s="42" t="s">
        <v>330</v>
      </c>
      <c r="U144" s="42" t="s">
        <v>331</v>
      </c>
      <c r="V144" s="55">
        <v>48029171920</v>
      </c>
      <c r="W144" s="55">
        <v>139</v>
      </c>
      <c r="X144" s="37">
        <v>17</v>
      </c>
      <c r="Y144" s="37">
        <v>4</v>
      </c>
      <c r="Z144" s="37">
        <v>8</v>
      </c>
      <c r="AA144" s="37">
        <v>4</v>
      </c>
      <c r="AB144" s="37">
        <v>0</v>
      </c>
      <c r="AC144" s="37">
        <v>1</v>
      </c>
      <c r="AD144" s="37">
        <v>173</v>
      </c>
      <c r="AE144" s="7"/>
      <c r="AF144" s="42">
        <v>2436.9853209858247</v>
      </c>
      <c r="AG144" s="95"/>
    </row>
    <row r="145" spans="1:107" customFormat="1" ht="15" x14ac:dyDescent="0.25">
      <c r="A145" s="8">
        <v>25100</v>
      </c>
      <c r="B145" s="7" t="s">
        <v>333</v>
      </c>
      <c r="C145" s="7" t="s">
        <v>464</v>
      </c>
      <c r="D145" s="7" t="s">
        <v>323</v>
      </c>
      <c r="E145" s="13"/>
      <c r="F145" s="7">
        <v>78233</v>
      </c>
      <c r="G145" s="7" t="s">
        <v>324</v>
      </c>
      <c r="H145" s="7">
        <v>9</v>
      </c>
      <c r="I145" s="7" t="s">
        <v>78</v>
      </c>
      <c r="J145" s="21" t="s">
        <v>482</v>
      </c>
      <c r="K145" s="21" t="s">
        <v>482</v>
      </c>
      <c r="L145" s="21" t="s">
        <v>397</v>
      </c>
      <c r="M145" s="21" t="s">
        <v>482</v>
      </c>
      <c r="N145" s="7" t="s">
        <v>118</v>
      </c>
      <c r="O145" s="7">
        <v>78</v>
      </c>
      <c r="P145" s="7">
        <v>0</v>
      </c>
      <c r="Q145" s="7">
        <v>78</v>
      </c>
      <c r="R145" s="7" t="s">
        <v>75</v>
      </c>
      <c r="S145" s="42">
        <v>2000000</v>
      </c>
      <c r="T145" s="42" t="s">
        <v>330</v>
      </c>
      <c r="U145" s="42" t="s">
        <v>331</v>
      </c>
      <c r="V145" s="55">
        <v>48029121206</v>
      </c>
      <c r="W145" s="55">
        <v>132</v>
      </c>
      <c r="X145" s="37">
        <v>17</v>
      </c>
      <c r="Y145" s="37">
        <v>4</v>
      </c>
      <c r="Z145" s="37">
        <v>8</v>
      </c>
      <c r="AA145" s="37">
        <v>4</v>
      </c>
      <c r="AB145" s="37">
        <v>7</v>
      </c>
      <c r="AC145" s="37">
        <v>1</v>
      </c>
      <c r="AD145" s="37">
        <v>173</v>
      </c>
      <c r="AE145" s="7"/>
      <c r="AF145" s="42">
        <v>3112.577198651662</v>
      </c>
      <c r="AG145" s="95"/>
    </row>
    <row r="146" spans="1:107" customFormat="1" ht="15" x14ac:dyDescent="0.25">
      <c r="A146" s="8">
        <v>25238</v>
      </c>
      <c r="B146" s="7" t="s">
        <v>339</v>
      </c>
      <c r="C146" s="7" t="s">
        <v>465</v>
      </c>
      <c r="D146" s="7" t="s">
        <v>323</v>
      </c>
      <c r="E146" s="13"/>
      <c r="F146" s="7">
        <v>78242</v>
      </c>
      <c r="G146" s="7" t="s">
        <v>324</v>
      </c>
      <c r="H146" s="7">
        <v>9</v>
      </c>
      <c r="I146" s="7" t="s">
        <v>78</v>
      </c>
      <c r="J146" s="21" t="s">
        <v>482</v>
      </c>
      <c r="K146" s="21" t="s">
        <v>482</v>
      </c>
      <c r="L146" s="21" t="s">
        <v>397</v>
      </c>
      <c r="M146" s="21" t="s">
        <v>482</v>
      </c>
      <c r="N146" s="7" t="s">
        <v>118</v>
      </c>
      <c r="O146" s="7">
        <v>78</v>
      </c>
      <c r="P146" s="7">
        <v>0</v>
      </c>
      <c r="Q146" s="7">
        <v>78</v>
      </c>
      <c r="R146" s="7" t="s">
        <v>75</v>
      </c>
      <c r="S146" s="42">
        <v>2000000</v>
      </c>
      <c r="T146" s="42" t="s">
        <v>330</v>
      </c>
      <c r="U146" s="42" t="s">
        <v>331</v>
      </c>
      <c r="V146" s="55">
        <v>48029161504</v>
      </c>
      <c r="W146" s="55">
        <v>132</v>
      </c>
      <c r="X146" s="37">
        <v>17</v>
      </c>
      <c r="Y146" s="37">
        <v>4</v>
      </c>
      <c r="Z146" s="37">
        <v>8</v>
      </c>
      <c r="AA146" s="37">
        <v>4</v>
      </c>
      <c r="AB146" s="37">
        <v>7</v>
      </c>
      <c r="AC146" s="37">
        <v>1</v>
      </c>
      <c r="AD146" s="37">
        <v>173</v>
      </c>
      <c r="AE146" s="7"/>
      <c r="AF146" s="42">
        <v>12716.886520995413</v>
      </c>
      <c r="AG146" s="95"/>
    </row>
    <row r="147" spans="1:107" customFormat="1" ht="15" x14ac:dyDescent="0.25">
      <c r="A147" s="8">
        <v>25193</v>
      </c>
      <c r="B147" s="7" t="s">
        <v>335</v>
      </c>
      <c r="C147" s="7" t="s">
        <v>466</v>
      </c>
      <c r="D147" s="7" t="s">
        <v>323</v>
      </c>
      <c r="E147" s="13"/>
      <c r="F147" s="7">
        <v>78224</v>
      </c>
      <c r="G147" s="7" t="s">
        <v>324</v>
      </c>
      <c r="H147" s="7">
        <v>9</v>
      </c>
      <c r="I147" s="7" t="s">
        <v>78</v>
      </c>
      <c r="J147" s="21" t="s">
        <v>482</v>
      </c>
      <c r="K147" s="21" t="s">
        <v>482</v>
      </c>
      <c r="L147" s="21" t="s">
        <v>397</v>
      </c>
      <c r="M147" s="21" t="s">
        <v>482</v>
      </c>
      <c r="N147" s="7" t="s">
        <v>118</v>
      </c>
      <c r="O147" s="7">
        <v>90</v>
      </c>
      <c r="P147" s="7">
        <v>0</v>
      </c>
      <c r="Q147" s="7">
        <v>90</v>
      </c>
      <c r="R147" s="7" t="s">
        <v>72</v>
      </c>
      <c r="S147" s="42">
        <v>2000000</v>
      </c>
      <c r="T147" s="42" t="s">
        <v>336</v>
      </c>
      <c r="U147" s="42" t="s">
        <v>337</v>
      </c>
      <c r="V147" s="55">
        <v>48029152000</v>
      </c>
      <c r="W147" s="55">
        <v>132</v>
      </c>
      <c r="X147" s="37">
        <v>17</v>
      </c>
      <c r="Y147" s="37">
        <v>4</v>
      </c>
      <c r="Z147" s="37">
        <v>8</v>
      </c>
      <c r="AA147" s="37">
        <v>4</v>
      </c>
      <c r="AB147" s="37">
        <v>7</v>
      </c>
      <c r="AC147" s="37">
        <v>1</v>
      </c>
      <c r="AD147" s="37">
        <v>173</v>
      </c>
      <c r="AE147" s="7"/>
      <c r="AF147" s="42">
        <v>16049.251162799064</v>
      </c>
      <c r="AG147" s="95"/>
    </row>
    <row r="148" spans="1:107" ht="15" customHeight="1" x14ac:dyDescent="0.25">
      <c r="A148" s="100" t="s">
        <v>24</v>
      </c>
      <c r="B148" s="15"/>
      <c r="C148" s="64">
        <v>6785281.5069534825</v>
      </c>
      <c r="D148" s="78"/>
      <c r="E148" s="73"/>
      <c r="F148" s="70"/>
      <c r="G148" s="71"/>
      <c r="H148" s="73"/>
      <c r="I148" s="24"/>
      <c r="J148" s="22"/>
      <c r="K148" s="22"/>
      <c r="L148" s="22"/>
      <c r="M148" s="22"/>
      <c r="N148" s="16"/>
      <c r="O148" s="16"/>
      <c r="P148" s="16"/>
      <c r="Q148" s="16"/>
      <c r="R148" s="17" t="s">
        <v>20</v>
      </c>
      <c r="S148" s="41">
        <f>SUM(S138:S147)</f>
        <v>20000000</v>
      </c>
      <c r="T148" s="18"/>
      <c r="U148" s="16"/>
      <c r="V148" s="60"/>
      <c r="W148" s="16"/>
      <c r="X148" s="18"/>
      <c r="Y148" s="18"/>
      <c r="AC148" s="34"/>
      <c r="AD148" s="34"/>
      <c r="AE148"/>
      <c r="AF148" s="38"/>
      <c r="AG148" s="95"/>
      <c r="AH148"/>
      <c r="AI148"/>
      <c r="AJ148"/>
      <c r="AK148"/>
      <c r="AL148"/>
      <c r="AM148"/>
      <c r="AN148"/>
      <c r="AO148"/>
      <c r="AP148"/>
      <c r="AQ148"/>
      <c r="AR148"/>
      <c r="AS148"/>
      <c r="AT148"/>
      <c r="AU148"/>
      <c r="AV148"/>
      <c r="AW148"/>
      <c r="AX148"/>
      <c r="AY148"/>
      <c r="AZ148"/>
      <c r="BA148"/>
      <c r="BB148"/>
      <c r="BC148"/>
      <c r="BD148"/>
      <c r="BE148"/>
      <c r="BF148"/>
      <c r="BG148"/>
      <c r="BH148"/>
      <c r="BI148"/>
      <c r="BJ148"/>
      <c r="BK148"/>
      <c r="BL148"/>
      <c r="BM148"/>
      <c r="BN148"/>
      <c r="BO148"/>
      <c r="BP148"/>
      <c r="BQ148"/>
      <c r="BR148"/>
      <c r="BS148"/>
      <c r="BT148"/>
      <c r="BU148"/>
      <c r="BV148"/>
      <c r="BW148"/>
      <c r="BX148"/>
      <c r="BY148"/>
      <c r="BZ148"/>
      <c r="CA148"/>
      <c r="CB148"/>
      <c r="CC148"/>
      <c r="CD148"/>
      <c r="CE148"/>
      <c r="CF148"/>
      <c r="CG148"/>
      <c r="CH148"/>
      <c r="CI148"/>
      <c r="CJ148"/>
      <c r="CK148"/>
      <c r="CL148"/>
      <c r="CM148"/>
      <c r="CN148"/>
      <c r="CO148"/>
      <c r="CP148"/>
      <c r="CQ148"/>
      <c r="CR148"/>
      <c r="CS148"/>
      <c r="CT148"/>
      <c r="CU148"/>
      <c r="CV148"/>
      <c r="CW148"/>
      <c r="CX148"/>
      <c r="CY148"/>
      <c r="CZ148"/>
      <c r="DA148"/>
      <c r="DB148"/>
      <c r="DC148"/>
    </row>
    <row r="149" spans="1:107" ht="15" customHeight="1" x14ac:dyDescent="0.25">
      <c r="A149" s="100"/>
      <c r="B149" s="19" t="s">
        <v>495</v>
      </c>
      <c r="C149" s="64">
        <f>C148*0.4629</f>
        <v>3140906.809568767</v>
      </c>
      <c r="D149" s="78"/>
      <c r="E149" s="73"/>
      <c r="F149" s="70"/>
      <c r="G149" s="71"/>
      <c r="H149" s="73"/>
      <c r="I149" s="24"/>
      <c r="J149" s="22"/>
      <c r="K149" s="22"/>
      <c r="L149" s="22"/>
      <c r="M149" s="22"/>
      <c r="N149" s="16"/>
      <c r="O149" s="16"/>
      <c r="P149" s="16"/>
      <c r="Q149" s="16"/>
      <c r="R149" s="17"/>
      <c r="S149" s="41"/>
      <c r="T149" s="18"/>
      <c r="U149" s="16"/>
      <c r="V149" s="60"/>
      <c r="W149" s="16"/>
      <c r="X149" s="18"/>
      <c r="Y149" s="18"/>
      <c r="AC149" s="34"/>
      <c r="AD149" s="34"/>
      <c r="AE149"/>
      <c r="AF149" s="38"/>
      <c r="AG149" s="95"/>
      <c r="AH149"/>
      <c r="AI149"/>
      <c r="AJ149"/>
      <c r="AK149"/>
      <c r="AL149"/>
      <c r="AM149"/>
      <c r="AN149"/>
      <c r="AO149"/>
      <c r="AP149"/>
      <c r="AQ149"/>
      <c r="AR149"/>
      <c r="AS149"/>
      <c r="AT149"/>
      <c r="AU149"/>
      <c r="AV149"/>
      <c r="AW149"/>
      <c r="AX149"/>
      <c r="AY149"/>
      <c r="AZ149"/>
      <c r="BA149"/>
      <c r="BB149"/>
      <c r="BC149"/>
      <c r="BD149"/>
      <c r="BE149"/>
      <c r="BF149"/>
      <c r="BG149"/>
      <c r="BH149"/>
      <c r="BI149"/>
      <c r="BJ149"/>
      <c r="BK149"/>
      <c r="BL149"/>
      <c r="BM149"/>
      <c r="BN149"/>
      <c r="BO149"/>
      <c r="BP149"/>
      <c r="BQ149"/>
      <c r="BR149"/>
      <c r="BS149"/>
      <c r="BT149"/>
      <c r="BU149"/>
      <c r="BV149"/>
      <c r="BW149"/>
      <c r="BX149"/>
      <c r="BY149"/>
      <c r="BZ149"/>
      <c r="CA149"/>
      <c r="CB149"/>
      <c r="CC149"/>
      <c r="CD149"/>
      <c r="CE149"/>
      <c r="CF149"/>
      <c r="CG149"/>
      <c r="CH149"/>
      <c r="CI149"/>
      <c r="CJ149"/>
      <c r="CK149"/>
      <c r="CL149"/>
      <c r="CM149"/>
      <c r="CN149"/>
      <c r="CO149"/>
      <c r="CP149"/>
      <c r="CQ149"/>
      <c r="CR149"/>
      <c r="CS149"/>
      <c r="CT149"/>
      <c r="CU149"/>
      <c r="CV149"/>
      <c r="CW149"/>
      <c r="CX149"/>
      <c r="CY149"/>
      <c r="CZ149"/>
      <c r="DA149"/>
      <c r="DB149"/>
      <c r="DC149"/>
    </row>
    <row r="150" spans="1:107" ht="15" customHeight="1" x14ac:dyDescent="0.2">
      <c r="C150" s="35"/>
      <c r="D150" s="13"/>
      <c r="E150" s="70"/>
      <c r="F150" s="70"/>
      <c r="G150" s="13"/>
      <c r="H150" s="70"/>
    </row>
    <row r="151" spans="1:107" ht="15" customHeight="1" x14ac:dyDescent="0.2">
      <c r="A151" s="101" t="s">
        <v>47</v>
      </c>
      <c r="C151" s="35"/>
      <c r="D151" s="13"/>
      <c r="E151" s="70"/>
      <c r="F151" s="70"/>
      <c r="G151" s="13"/>
      <c r="H151" s="70"/>
    </row>
    <row r="152" spans="1:107" customFormat="1" ht="15" x14ac:dyDescent="0.25">
      <c r="A152" s="8">
        <v>25236</v>
      </c>
      <c r="B152" s="7" t="s">
        <v>345</v>
      </c>
      <c r="C152" s="7" t="s">
        <v>346</v>
      </c>
      <c r="D152" s="7" t="s">
        <v>347</v>
      </c>
      <c r="E152" s="13"/>
      <c r="F152" s="7">
        <v>78363</v>
      </c>
      <c r="G152" s="7" t="s">
        <v>348</v>
      </c>
      <c r="H152" s="7">
        <v>10</v>
      </c>
      <c r="I152" s="7" t="s">
        <v>71</v>
      </c>
      <c r="J152" s="21" t="s">
        <v>482</v>
      </c>
      <c r="K152" s="21" t="s">
        <v>482</v>
      </c>
      <c r="L152" s="21" t="s">
        <v>397</v>
      </c>
      <c r="M152" s="21" t="s">
        <v>485</v>
      </c>
      <c r="N152" s="7" t="s">
        <v>118</v>
      </c>
      <c r="O152" s="7">
        <v>52</v>
      </c>
      <c r="P152" s="7">
        <v>10</v>
      </c>
      <c r="Q152" s="7">
        <v>62</v>
      </c>
      <c r="R152" s="7" t="s">
        <v>75</v>
      </c>
      <c r="S152" s="42">
        <v>1258361</v>
      </c>
      <c r="T152" s="42" t="s">
        <v>349</v>
      </c>
      <c r="U152" s="42" t="s">
        <v>350</v>
      </c>
      <c r="V152" s="55">
        <v>48273020401</v>
      </c>
      <c r="W152" s="55">
        <v>138</v>
      </c>
      <c r="X152" s="37">
        <v>17</v>
      </c>
      <c r="Y152" s="37">
        <v>0</v>
      </c>
      <c r="Z152" s="37">
        <v>8</v>
      </c>
      <c r="AA152" s="37">
        <v>4</v>
      </c>
      <c r="AB152" s="37">
        <v>0</v>
      </c>
      <c r="AC152" s="37">
        <v>1</v>
      </c>
      <c r="AD152" s="37">
        <v>168</v>
      </c>
      <c r="AE152" s="7"/>
      <c r="AF152" s="42">
        <v>7766.6124356737373</v>
      </c>
      <c r="AG152" s="95"/>
    </row>
    <row r="153" spans="1:107" customFormat="1" ht="15" x14ac:dyDescent="0.25">
      <c r="A153" s="8">
        <v>25177</v>
      </c>
      <c r="B153" s="7" t="s">
        <v>343</v>
      </c>
      <c r="C153" s="7" t="s">
        <v>344</v>
      </c>
      <c r="D153" s="7" t="s">
        <v>341</v>
      </c>
      <c r="E153" s="13"/>
      <c r="F153" s="7">
        <v>78380</v>
      </c>
      <c r="G153" s="7" t="s">
        <v>342</v>
      </c>
      <c r="H153" s="7">
        <v>10</v>
      </c>
      <c r="I153" s="7" t="s">
        <v>71</v>
      </c>
      <c r="J153" s="21" t="s">
        <v>482</v>
      </c>
      <c r="K153" s="21" t="s">
        <v>482</v>
      </c>
      <c r="L153" s="21" t="s">
        <v>482</v>
      </c>
      <c r="M153" s="21" t="s">
        <v>482</v>
      </c>
      <c r="N153" s="7" t="s">
        <v>118</v>
      </c>
      <c r="O153" s="7">
        <v>39</v>
      </c>
      <c r="P153" s="7">
        <v>0</v>
      </c>
      <c r="Q153" s="7">
        <v>39</v>
      </c>
      <c r="R153" s="7" t="s">
        <v>72</v>
      </c>
      <c r="S153" s="42">
        <v>1258361</v>
      </c>
      <c r="T153" s="42" t="s">
        <v>168</v>
      </c>
      <c r="U153" s="42" t="s">
        <v>167</v>
      </c>
      <c r="V153" s="55">
        <v>48355005604</v>
      </c>
      <c r="W153" s="55">
        <v>132</v>
      </c>
      <c r="X153" s="37">
        <v>17</v>
      </c>
      <c r="Y153" s="37">
        <v>4</v>
      </c>
      <c r="Z153" s="37">
        <v>8</v>
      </c>
      <c r="AA153" s="37">
        <v>4</v>
      </c>
      <c r="AB153" s="37">
        <v>0</v>
      </c>
      <c r="AC153" s="37">
        <v>1</v>
      </c>
      <c r="AD153" s="37">
        <v>166</v>
      </c>
      <c r="AE153" s="7"/>
      <c r="AF153" s="42">
        <v>18279.707919524277</v>
      </c>
      <c r="AG153" s="95"/>
    </row>
    <row r="154" spans="1:107" customFormat="1" ht="15" x14ac:dyDescent="0.25">
      <c r="A154" s="8">
        <v>25272</v>
      </c>
      <c r="B154" s="7" t="s">
        <v>467</v>
      </c>
      <c r="C154" s="7" t="s">
        <v>468</v>
      </c>
      <c r="D154" s="7" t="s">
        <v>469</v>
      </c>
      <c r="E154" s="13"/>
      <c r="F154" s="7">
        <v>78332</v>
      </c>
      <c r="G154" s="7" t="s">
        <v>470</v>
      </c>
      <c r="H154" s="7">
        <v>10</v>
      </c>
      <c r="I154" s="7" t="s">
        <v>71</v>
      </c>
      <c r="J154" s="21" t="s">
        <v>482</v>
      </c>
      <c r="K154" s="21" t="s">
        <v>482</v>
      </c>
      <c r="L154" s="21" t="s">
        <v>482</v>
      </c>
      <c r="M154" s="21" t="s">
        <v>483</v>
      </c>
      <c r="N154" s="7" t="s">
        <v>402</v>
      </c>
      <c r="O154" s="7">
        <v>120</v>
      </c>
      <c r="P154" s="7">
        <v>0</v>
      </c>
      <c r="Q154" s="7">
        <v>120</v>
      </c>
      <c r="R154" s="7" t="s">
        <v>75</v>
      </c>
      <c r="S154" s="42">
        <v>1245000</v>
      </c>
      <c r="T154" s="42" t="s">
        <v>235</v>
      </c>
      <c r="U154" s="42" t="s">
        <v>120</v>
      </c>
      <c r="V154" s="55">
        <v>48249950500</v>
      </c>
      <c r="W154" s="55">
        <v>77</v>
      </c>
      <c r="X154" s="37">
        <v>0</v>
      </c>
      <c r="Y154" s="37">
        <v>4</v>
      </c>
      <c r="Z154" s="37">
        <v>8</v>
      </c>
      <c r="AA154" s="37">
        <v>0</v>
      </c>
      <c r="AB154" s="37">
        <v>0</v>
      </c>
      <c r="AC154" s="37">
        <v>0</v>
      </c>
      <c r="AD154" s="37">
        <v>89</v>
      </c>
      <c r="AE154" s="7"/>
      <c r="AF154" s="42">
        <v>0</v>
      </c>
      <c r="AG154" s="95"/>
    </row>
    <row r="155" spans="1:107" ht="15" customHeight="1" x14ac:dyDescent="0.25">
      <c r="A155" s="100" t="s">
        <v>24</v>
      </c>
      <c r="B155" s="15"/>
      <c r="C155" s="64">
        <v>860222.41943176999</v>
      </c>
      <c r="D155" s="71"/>
      <c r="E155" s="73"/>
      <c r="F155" s="70"/>
      <c r="G155" s="71"/>
      <c r="H155" s="73"/>
      <c r="I155" s="24"/>
      <c r="J155" s="22"/>
      <c r="K155" s="22"/>
      <c r="L155" s="22"/>
      <c r="M155" s="22"/>
      <c r="N155" s="16"/>
      <c r="O155" s="16"/>
      <c r="P155" s="16"/>
      <c r="Q155" s="16"/>
      <c r="R155" s="17" t="s">
        <v>20</v>
      </c>
      <c r="S155" s="41">
        <f>SUM(S152:S154)</f>
        <v>3761722</v>
      </c>
      <c r="T155" s="18"/>
      <c r="U155" s="16"/>
      <c r="V155" s="60"/>
      <c r="W155" s="16"/>
      <c r="X155" s="18"/>
      <c r="Y155" s="18"/>
      <c r="AC155" s="34"/>
      <c r="AD155" s="34"/>
      <c r="AE155"/>
      <c r="AF155" s="38"/>
      <c r="AG155" s="95"/>
      <c r="AH155"/>
      <c r="AI155"/>
      <c r="AJ155"/>
      <c r="AK155"/>
      <c r="AL155"/>
      <c r="AM155"/>
      <c r="AN155"/>
      <c r="AO155"/>
      <c r="AP155"/>
      <c r="AQ155"/>
      <c r="AR155"/>
      <c r="AS155"/>
      <c r="AT155"/>
      <c r="AU155"/>
      <c r="AV155"/>
      <c r="AW155"/>
      <c r="AX155"/>
      <c r="AY155"/>
      <c r="AZ155"/>
      <c r="BA155"/>
      <c r="BB155"/>
      <c r="BC155"/>
      <c r="BD155"/>
      <c r="BE155"/>
      <c r="BF155"/>
      <c r="BG155"/>
      <c r="BH155"/>
      <c r="BI155"/>
      <c r="BJ155"/>
      <c r="BK155"/>
      <c r="BL155"/>
      <c r="BM155"/>
      <c r="BN155"/>
      <c r="BO155"/>
      <c r="BP155"/>
      <c r="BQ155"/>
      <c r="BR155"/>
      <c r="BS155"/>
      <c r="BT155"/>
      <c r="BU155"/>
      <c r="BV155"/>
      <c r="BW155"/>
      <c r="BX155"/>
      <c r="BY155"/>
      <c r="BZ155"/>
      <c r="CA155"/>
      <c r="CB155"/>
      <c r="CC155"/>
      <c r="CD155"/>
      <c r="CE155"/>
      <c r="CF155"/>
      <c r="CG155"/>
      <c r="CH155"/>
      <c r="CI155"/>
      <c r="CJ155"/>
      <c r="CK155"/>
      <c r="CL155"/>
      <c r="CM155"/>
      <c r="CN155"/>
      <c r="CO155"/>
      <c r="CP155"/>
      <c r="CQ155"/>
      <c r="CR155"/>
      <c r="CS155"/>
      <c r="CT155"/>
      <c r="CU155"/>
      <c r="CV155"/>
      <c r="CW155"/>
      <c r="CX155"/>
      <c r="CY155"/>
      <c r="CZ155"/>
      <c r="DA155"/>
      <c r="DB155"/>
      <c r="DC155"/>
    </row>
    <row r="156" spans="1:107" ht="15" customHeight="1" x14ac:dyDescent="0.2">
      <c r="C156" s="35"/>
      <c r="D156" s="13"/>
      <c r="E156" s="70"/>
      <c r="F156" s="70"/>
      <c r="G156" s="13"/>
      <c r="H156" s="70"/>
    </row>
    <row r="157" spans="1:107" customFormat="1" ht="15" customHeight="1" x14ac:dyDescent="0.25">
      <c r="A157" s="101" t="s">
        <v>48</v>
      </c>
      <c r="B157" s="7"/>
      <c r="C157" s="35"/>
      <c r="D157" s="13"/>
      <c r="E157" s="70"/>
      <c r="F157" s="70"/>
      <c r="G157" s="13"/>
      <c r="H157" s="70"/>
      <c r="I157" s="7"/>
      <c r="J157" s="21"/>
      <c r="K157" s="21"/>
      <c r="L157" s="21"/>
      <c r="M157" s="21"/>
      <c r="N157" s="7"/>
      <c r="O157" s="7"/>
      <c r="P157" s="7"/>
      <c r="Q157" s="7"/>
      <c r="R157" s="7"/>
      <c r="S157" s="42"/>
      <c r="T157" s="7"/>
      <c r="U157" s="7"/>
      <c r="V157" s="55"/>
      <c r="W157" s="7"/>
      <c r="X157" s="8"/>
      <c r="Y157" s="8"/>
      <c r="Z157" s="8"/>
      <c r="AA157" s="35"/>
      <c r="AB157" s="35"/>
      <c r="AC157" s="34"/>
      <c r="AD157" s="34"/>
      <c r="AF157" s="38"/>
      <c r="AG157" s="95"/>
    </row>
    <row r="158" spans="1:107" s="81" customFormat="1" ht="15" x14ac:dyDescent="0.25">
      <c r="A158" s="8">
        <v>25013</v>
      </c>
      <c r="B158" s="7" t="s">
        <v>351</v>
      </c>
      <c r="C158" s="7" t="s">
        <v>352</v>
      </c>
      <c r="D158" s="7" t="s">
        <v>353</v>
      </c>
      <c r="E158" s="13"/>
      <c r="F158" s="7">
        <v>78413</v>
      </c>
      <c r="G158" s="7" t="s">
        <v>342</v>
      </c>
      <c r="H158" s="7">
        <v>10</v>
      </c>
      <c r="I158" s="7" t="s">
        <v>78</v>
      </c>
      <c r="J158" s="21" t="s">
        <v>482</v>
      </c>
      <c r="K158" s="21" t="s">
        <v>482</v>
      </c>
      <c r="L158" s="21" t="s">
        <v>482</v>
      </c>
      <c r="M158" s="21" t="s">
        <v>483</v>
      </c>
      <c r="N158" s="7" t="s">
        <v>118</v>
      </c>
      <c r="O158" s="7">
        <v>75</v>
      </c>
      <c r="P158" s="7">
        <v>0</v>
      </c>
      <c r="Q158" s="7">
        <v>75</v>
      </c>
      <c r="R158" s="7" t="s">
        <v>72</v>
      </c>
      <c r="S158" s="42">
        <v>1948110</v>
      </c>
      <c r="T158" s="42" t="s">
        <v>275</v>
      </c>
      <c r="U158" s="42" t="s">
        <v>274</v>
      </c>
      <c r="V158" s="55">
        <v>48355005411</v>
      </c>
      <c r="W158" s="55">
        <v>138</v>
      </c>
      <c r="X158" s="37">
        <v>17</v>
      </c>
      <c r="Y158" s="37">
        <v>4</v>
      </c>
      <c r="Z158" s="37">
        <v>8</v>
      </c>
      <c r="AA158" s="37">
        <v>4</v>
      </c>
      <c r="AB158" s="37">
        <v>0</v>
      </c>
      <c r="AC158" s="37">
        <v>1</v>
      </c>
      <c r="AD158" s="37">
        <v>172</v>
      </c>
      <c r="AE158" s="7"/>
      <c r="AF158" s="42">
        <v>3047.840267384976</v>
      </c>
      <c r="AG158" s="95"/>
      <c r="AH158"/>
      <c r="AI158"/>
      <c r="AJ158"/>
      <c r="AK158"/>
      <c r="AL158"/>
      <c r="AM158"/>
      <c r="AN158"/>
      <c r="AO158"/>
      <c r="AP158"/>
      <c r="AQ158"/>
      <c r="AR158"/>
      <c r="AS158"/>
      <c r="AT158"/>
      <c r="AU158"/>
      <c r="AV158"/>
      <c r="AW158"/>
      <c r="AX158"/>
      <c r="AY158"/>
      <c r="AZ158"/>
      <c r="BA158"/>
      <c r="BB158"/>
      <c r="BC158"/>
      <c r="BD158"/>
      <c r="BE158"/>
      <c r="BF158"/>
      <c r="BG158"/>
      <c r="BH158"/>
      <c r="BI158"/>
      <c r="BJ158"/>
      <c r="BK158"/>
      <c r="BL158"/>
      <c r="BM158"/>
      <c r="BN158"/>
      <c r="BO158"/>
      <c r="BP158"/>
      <c r="BQ158"/>
      <c r="BR158"/>
      <c r="BS158"/>
      <c r="BT158"/>
      <c r="BU158"/>
      <c r="BV158"/>
      <c r="BW158"/>
      <c r="BX158"/>
      <c r="BY158"/>
      <c r="BZ158"/>
      <c r="CA158"/>
      <c r="CB158"/>
      <c r="CC158"/>
      <c r="CD158"/>
      <c r="CE158"/>
      <c r="CF158"/>
      <c r="CG158"/>
      <c r="CH158"/>
      <c r="CI158"/>
      <c r="CJ158"/>
      <c r="CK158"/>
      <c r="CL158"/>
      <c r="CM158"/>
      <c r="CN158"/>
      <c r="CO158"/>
      <c r="CP158"/>
      <c r="CQ158"/>
      <c r="CR158"/>
      <c r="CS158"/>
      <c r="CT158"/>
      <c r="CU158"/>
      <c r="CV158"/>
      <c r="CW158"/>
      <c r="CX158"/>
      <c r="CY158"/>
      <c r="CZ158"/>
      <c r="DA158"/>
      <c r="DB158"/>
      <c r="DC158"/>
    </row>
    <row r="159" spans="1:107" customFormat="1" ht="15" x14ac:dyDescent="0.25">
      <c r="A159" s="8">
        <v>25218</v>
      </c>
      <c r="B159" s="7" t="s">
        <v>354</v>
      </c>
      <c r="C159" s="7" t="s">
        <v>355</v>
      </c>
      <c r="D159" s="7" t="s">
        <v>353</v>
      </c>
      <c r="E159" s="13"/>
      <c r="F159" s="7">
        <v>78413</v>
      </c>
      <c r="G159" s="7" t="s">
        <v>342</v>
      </c>
      <c r="H159" s="7">
        <v>10</v>
      </c>
      <c r="I159" s="7" t="s">
        <v>78</v>
      </c>
      <c r="J159" s="21" t="s">
        <v>482</v>
      </c>
      <c r="K159" s="21" t="s">
        <v>482</v>
      </c>
      <c r="L159" s="21" t="s">
        <v>482</v>
      </c>
      <c r="M159" s="21" t="s">
        <v>483</v>
      </c>
      <c r="N159" s="7" t="s">
        <v>118</v>
      </c>
      <c r="O159" s="7">
        <v>75</v>
      </c>
      <c r="P159" s="7">
        <v>0</v>
      </c>
      <c r="Q159" s="7">
        <v>75</v>
      </c>
      <c r="R159" s="7" t="s">
        <v>75</v>
      </c>
      <c r="S159" s="42">
        <v>1948110</v>
      </c>
      <c r="T159" s="42" t="s">
        <v>471</v>
      </c>
      <c r="U159" s="42" t="s">
        <v>246</v>
      </c>
      <c r="V159" s="55">
        <v>48355005412</v>
      </c>
      <c r="W159" s="55">
        <v>133</v>
      </c>
      <c r="X159" s="37">
        <v>17</v>
      </c>
      <c r="Y159" s="37">
        <v>4</v>
      </c>
      <c r="Z159" s="37">
        <v>8</v>
      </c>
      <c r="AA159" s="37">
        <v>4</v>
      </c>
      <c r="AB159" s="37">
        <v>0</v>
      </c>
      <c r="AC159" s="37">
        <v>1</v>
      </c>
      <c r="AD159" s="37">
        <v>167</v>
      </c>
      <c r="AE159" s="7"/>
      <c r="AF159" s="42">
        <v>6137.0939648545727</v>
      </c>
      <c r="AG159" s="95"/>
    </row>
    <row r="160" spans="1:107" ht="15" customHeight="1" x14ac:dyDescent="0.25">
      <c r="A160" s="100" t="s">
        <v>24</v>
      </c>
      <c r="B160" s="15"/>
      <c r="C160" s="64">
        <v>1333081.085438987</v>
      </c>
      <c r="D160" s="71"/>
      <c r="E160" s="73"/>
      <c r="F160" s="70"/>
      <c r="G160" s="71"/>
      <c r="H160" s="73"/>
      <c r="I160" s="24"/>
      <c r="J160" s="22"/>
      <c r="K160" s="22"/>
      <c r="L160" s="22"/>
      <c r="M160" s="22"/>
      <c r="N160" s="16"/>
      <c r="O160" s="16"/>
      <c r="P160" s="16"/>
      <c r="Q160" s="16"/>
      <c r="R160" s="17" t="s">
        <v>20</v>
      </c>
      <c r="S160" s="41">
        <f>SUM(S158:S159)</f>
        <v>3896220</v>
      </c>
      <c r="T160" s="18"/>
      <c r="U160" s="16"/>
      <c r="V160" s="60"/>
      <c r="W160" s="16"/>
      <c r="X160" s="18"/>
      <c r="Y160" s="18"/>
      <c r="AC160" s="34"/>
      <c r="AD160" s="34"/>
      <c r="AE160"/>
      <c r="AF160" s="38"/>
      <c r="AG160" s="95"/>
      <c r="AH160"/>
      <c r="AI160"/>
      <c r="AJ160"/>
      <c r="AK160"/>
      <c r="AL160"/>
      <c r="AM160"/>
      <c r="AN160"/>
      <c r="AO160"/>
      <c r="AP160"/>
      <c r="AQ160"/>
      <c r="AR160"/>
      <c r="AS160"/>
      <c r="AT160"/>
      <c r="AU160"/>
      <c r="AV160"/>
      <c r="AW160"/>
      <c r="AX160"/>
      <c r="AY160"/>
      <c r="AZ160"/>
      <c r="BA160"/>
      <c r="BB160"/>
      <c r="BC160"/>
      <c r="BD160"/>
      <c r="BE160"/>
      <c r="BF160"/>
      <c r="BG160"/>
      <c r="BH160"/>
      <c r="BI160"/>
      <c r="BJ160"/>
      <c r="BK160"/>
      <c r="BL160"/>
      <c r="BM160"/>
      <c r="BN160"/>
      <c r="BO160"/>
      <c r="BP160"/>
      <c r="BQ160"/>
      <c r="BR160"/>
      <c r="BS160"/>
      <c r="BT160"/>
      <c r="BU160"/>
      <c r="BV160"/>
      <c r="BW160"/>
      <c r="BX160"/>
      <c r="BY160"/>
      <c r="BZ160"/>
      <c r="CA160"/>
      <c r="CB160"/>
      <c r="CC160"/>
      <c r="CD160"/>
      <c r="CE160"/>
      <c r="CF160"/>
      <c r="CG160"/>
      <c r="CH160"/>
      <c r="CI160"/>
      <c r="CJ160"/>
      <c r="CK160"/>
      <c r="CL160"/>
      <c r="CM160"/>
      <c r="CN160"/>
      <c r="CO160"/>
      <c r="CP160"/>
      <c r="CQ160"/>
      <c r="CR160"/>
      <c r="CS160"/>
      <c r="CT160"/>
      <c r="CU160"/>
      <c r="CV160"/>
      <c r="CW160"/>
      <c r="CX160"/>
      <c r="CY160"/>
      <c r="CZ160"/>
      <c r="DA160"/>
      <c r="DB160"/>
      <c r="DC160"/>
    </row>
    <row r="161" spans="1:107" ht="15" customHeight="1" x14ac:dyDescent="0.2">
      <c r="C161" s="35"/>
      <c r="D161" s="13"/>
      <c r="E161" s="70"/>
      <c r="F161" s="70"/>
      <c r="G161" s="13"/>
      <c r="H161" s="70"/>
    </row>
    <row r="162" spans="1:107" customFormat="1" ht="15" customHeight="1" x14ac:dyDescent="0.25">
      <c r="A162" s="101" t="s">
        <v>49</v>
      </c>
      <c r="B162" s="7"/>
      <c r="C162" s="35"/>
      <c r="D162" s="13"/>
      <c r="E162" s="70"/>
      <c r="F162" s="70"/>
      <c r="G162" s="13"/>
      <c r="H162" s="70"/>
      <c r="I162" s="7"/>
      <c r="J162" s="21"/>
      <c r="K162" s="21"/>
      <c r="L162" s="21"/>
      <c r="M162" s="21"/>
      <c r="N162" s="7"/>
      <c r="O162" s="7"/>
      <c r="P162" s="7"/>
      <c r="Q162" s="7"/>
      <c r="R162" s="7"/>
      <c r="S162" s="42"/>
      <c r="T162" s="7"/>
      <c r="U162" s="7"/>
      <c r="V162" s="55"/>
      <c r="W162" s="7"/>
      <c r="X162" s="8"/>
      <c r="Y162" s="8"/>
      <c r="Z162" s="8"/>
      <c r="AA162" s="35"/>
      <c r="AB162" s="35"/>
      <c r="AC162" s="34"/>
      <c r="AD162" s="34"/>
      <c r="AF162" s="38"/>
      <c r="AG162" s="95"/>
    </row>
    <row r="163" spans="1:107" customFormat="1" ht="15" x14ac:dyDescent="0.25">
      <c r="A163" s="8">
        <v>25055</v>
      </c>
      <c r="B163" s="7" t="s">
        <v>356</v>
      </c>
      <c r="C163" s="7" t="s">
        <v>472</v>
      </c>
      <c r="D163" s="7" t="s">
        <v>117</v>
      </c>
      <c r="E163" s="13"/>
      <c r="F163" s="7">
        <v>78557</v>
      </c>
      <c r="G163" s="7" t="s">
        <v>117</v>
      </c>
      <c r="H163" s="7">
        <v>11</v>
      </c>
      <c r="I163" s="7" t="s">
        <v>71</v>
      </c>
      <c r="J163" s="21" t="s">
        <v>482</v>
      </c>
      <c r="K163" s="21" t="s">
        <v>482</v>
      </c>
      <c r="L163" s="21" t="s">
        <v>482</v>
      </c>
      <c r="M163" s="21" t="s">
        <v>482</v>
      </c>
      <c r="N163" s="7" t="s">
        <v>118</v>
      </c>
      <c r="O163" s="7">
        <v>52</v>
      </c>
      <c r="P163" s="7">
        <v>0</v>
      </c>
      <c r="Q163" s="7">
        <v>52</v>
      </c>
      <c r="R163" s="7" t="s">
        <v>72</v>
      </c>
      <c r="S163" s="42">
        <v>1166816</v>
      </c>
      <c r="T163" s="42" t="s">
        <v>473</v>
      </c>
      <c r="U163" s="42" t="s">
        <v>474</v>
      </c>
      <c r="V163" s="55">
        <v>48215021311</v>
      </c>
      <c r="W163" s="55">
        <v>139</v>
      </c>
      <c r="X163" s="37">
        <v>17</v>
      </c>
      <c r="Y163" s="37">
        <v>4</v>
      </c>
      <c r="Z163" s="37">
        <v>8</v>
      </c>
      <c r="AA163" s="37">
        <v>4</v>
      </c>
      <c r="AB163" s="37">
        <v>0</v>
      </c>
      <c r="AC163" s="37">
        <v>1</v>
      </c>
      <c r="AD163" s="37">
        <v>173</v>
      </c>
      <c r="AE163" s="7"/>
      <c r="AF163" s="42">
        <v>2681.4906522492802</v>
      </c>
      <c r="AG163" s="95"/>
    </row>
    <row r="164" spans="1:107" s="81" customFormat="1" ht="15" x14ac:dyDescent="0.25">
      <c r="A164" s="8">
        <v>25069</v>
      </c>
      <c r="B164" s="7" t="s">
        <v>357</v>
      </c>
      <c r="C164" s="7" t="s">
        <v>358</v>
      </c>
      <c r="D164" s="7" t="s">
        <v>359</v>
      </c>
      <c r="E164" s="13"/>
      <c r="F164" s="7">
        <v>78852</v>
      </c>
      <c r="G164" s="7" t="s">
        <v>360</v>
      </c>
      <c r="H164" s="7">
        <v>11</v>
      </c>
      <c r="I164" s="7" t="s">
        <v>71</v>
      </c>
      <c r="J164" s="21" t="s">
        <v>482</v>
      </c>
      <c r="K164" s="21" t="s">
        <v>482</v>
      </c>
      <c r="L164" s="21" t="s">
        <v>482</v>
      </c>
      <c r="M164" s="21" t="s">
        <v>482</v>
      </c>
      <c r="N164" s="7" t="s">
        <v>118</v>
      </c>
      <c r="O164" s="7">
        <v>57</v>
      </c>
      <c r="P164" s="7">
        <v>0</v>
      </c>
      <c r="Q164" s="7">
        <v>57</v>
      </c>
      <c r="R164" s="7" t="s">
        <v>75</v>
      </c>
      <c r="S164" s="42">
        <v>1660000</v>
      </c>
      <c r="T164" s="42" t="s">
        <v>251</v>
      </c>
      <c r="U164" s="42" t="s">
        <v>421</v>
      </c>
      <c r="V164" s="55">
        <v>48323950701</v>
      </c>
      <c r="W164" s="55">
        <v>138</v>
      </c>
      <c r="X164" s="37">
        <v>17</v>
      </c>
      <c r="Y164" s="37">
        <v>4</v>
      </c>
      <c r="Z164" s="37">
        <v>8</v>
      </c>
      <c r="AA164" s="37">
        <v>4</v>
      </c>
      <c r="AB164" s="37">
        <v>0</v>
      </c>
      <c r="AC164" s="37">
        <v>1</v>
      </c>
      <c r="AD164" s="37">
        <v>172</v>
      </c>
      <c r="AE164" s="7"/>
      <c r="AF164" s="42">
        <v>3573.9089935771372</v>
      </c>
      <c r="AG164" s="95"/>
      <c r="AH164"/>
      <c r="AI164"/>
      <c r="AJ164"/>
      <c r="AK164"/>
      <c r="AL164"/>
      <c r="AM164"/>
      <c r="AN164"/>
      <c r="AO164"/>
      <c r="AP164"/>
      <c r="AQ164"/>
      <c r="AR164"/>
      <c r="AS164"/>
      <c r="AT164"/>
      <c r="AU164"/>
      <c r="AV164"/>
      <c r="AW164"/>
      <c r="AX164"/>
      <c r="AY164"/>
      <c r="AZ164"/>
      <c r="BA164"/>
      <c r="BB164"/>
      <c r="BC164"/>
      <c r="BD164"/>
      <c r="BE164"/>
      <c r="BF164"/>
      <c r="BG164"/>
      <c r="BH164"/>
      <c r="BI164"/>
      <c r="BJ164"/>
      <c r="BK164"/>
      <c r="BL164"/>
      <c r="BM164"/>
      <c r="BN164"/>
      <c r="BO164"/>
      <c r="BP164"/>
      <c r="BQ164"/>
      <c r="BR164"/>
      <c r="BS164"/>
      <c r="BT164"/>
      <c r="BU164"/>
      <c r="BV164"/>
      <c r="BW164"/>
      <c r="BX164"/>
      <c r="BY164"/>
      <c r="BZ164"/>
      <c r="CA164"/>
      <c r="CB164"/>
      <c r="CC164"/>
      <c r="CD164"/>
      <c r="CE164"/>
      <c r="CF164"/>
      <c r="CG164"/>
      <c r="CH164"/>
      <c r="CI164"/>
      <c r="CJ164"/>
      <c r="CK164"/>
      <c r="CL164"/>
      <c r="CM164"/>
      <c r="CN164"/>
      <c r="CO164"/>
      <c r="CP164"/>
      <c r="CQ164"/>
      <c r="CR164"/>
      <c r="CS164"/>
      <c r="CT164"/>
      <c r="CU164"/>
      <c r="CV164"/>
      <c r="CW164"/>
      <c r="CX164"/>
      <c r="CY164"/>
      <c r="CZ164"/>
      <c r="DA164"/>
      <c r="DB164"/>
      <c r="DC164"/>
    </row>
    <row r="165" spans="1:107" ht="15" customHeight="1" x14ac:dyDescent="0.25">
      <c r="A165" s="100" t="s">
        <v>24</v>
      </c>
      <c r="B165" s="15"/>
      <c r="C165" s="64">
        <v>1197420.4307328693</v>
      </c>
      <c r="D165" s="71"/>
      <c r="E165" s="73"/>
      <c r="F165" s="70"/>
      <c r="G165" s="71"/>
      <c r="H165" s="73"/>
      <c r="I165" s="24"/>
      <c r="J165" s="22"/>
      <c r="K165" s="22"/>
      <c r="L165" s="22"/>
      <c r="M165" s="22"/>
      <c r="N165" s="16"/>
      <c r="O165" s="16"/>
      <c r="P165" s="16"/>
      <c r="Q165" s="16"/>
      <c r="R165" s="17" t="s">
        <v>20</v>
      </c>
      <c r="S165" s="41">
        <f>SUM(S163:S164)</f>
        <v>2826816</v>
      </c>
      <c r="T165" s="18"/>
      <c r="U165" s="16"/>
      <c r="V165" s="60"/>
      <c r="W165" s="16"/>
      <c r="X165" s="18"/>
      <c r="Y165" s="18"/>
      <c r="AC165" s="34"/>
      <c r="AD165" s="34"/>
      <c r="AE165"/>
      <c r="AF165" s="38"/>
      <c r="AG165" s="95"/>
      <c r="AH165"/>
      <c r="AI165"/>
      <c r="AJ165"/>
      <c r="AK165"/>
      <c r="AL165"/>
      <c r="AM165"/>
      <c r="AN165"/>
      <c r="AO165"/>
      <c r="AP165"/>
      <c r="AQ165"/>
      <c r="AR165"/>
      <c r="AS165"/>
      <c r="AT165"/>
      <c r="AU165"/>
      <c r="AV165"/>
      <c r="AW165"/>
      <c r="AX165"/>
      <c r="AY165"/>
      <c r="AZ165"/>
      <c r="BA165"/>
      <c r="BB165"/>
      <c r="BC165"/>
      <c r="BD165"/>
      <c r="BE165"/>
      <c r="BF165"/>
      <c r="BG165"/>
      <c r="BH165"/>
      <c r="BI165"/>
      <c r="BJ165"/>
      <c r="BK165"/>
      <c r="BL165"/>
      <c r="BM165"/>
      <c r="BN165"/>
      <c r="BO165"/>
      <c r="BP165"/>
      <c r="BQ165"/>
      <c r="BR165"/>
      <c r="BS165"/>
      <c r="BT165"/>
      <c r="BU165"/>
      <c r="BV165"/>
      <c r="BW165"/>
      <c r="BX165"/>
      <c r="BY165"/>
      <c r="BZ165"/>
      <c r="CA165"/>
      <c r="CB165"/>
      <c r="CC165"/>
      <c r="CD165"/>
      <c r="CE165"/>
      <c r="CF165"/>
      <c r="CG165"/>
      <c r="CH165"/>
      <c r="CI165"/>
      <c r="CJ165"/>
      <c r="CK165"/>
      <c r="CL165"/>
      <c r="CM165"/>
      <c r="CN165"/>
      <c r="CO165"/>
      <c r="CP165"/>
      <c r="CQ165"/>
      <c r="CR165"/>
      <c r="CS165"/>
      <c r="CT165"/>
      <c r="CU165"/>
      <c r="CV165"/>
      <c r="CW165"/>
      <c r="CX165"/>
      <c r="CY165"/>
      <c r="CZ165"/>
      <c r="DA165"/>
      <c r="DB165"/>
      <c r="DC165"/>
    </row>
    <row r="166" spans="1:107" ht="15" customHeight="1" x14ac:dyDescent="0.2">
      <c r="C166" s="35"/>
      <c r="D166" s="13"/>
      <c r="E166" s="70"/>
      <c r="F166" s="70"/>
      <c r="G166" s="13"/>
      <c r="H166" s="70"/>
    </row>
    <row r="167" spans="1:107" customFormat="1" ht="15" customHeight="1" x14ac:dyDescent="0.25">
      <c r="A167" s="101" t="s">
        <v>50</v>
      </c>
      <c r="B167" s="7"/>
      <c r="C167" s="35"/>
      <c r="D167" s="13"/>
      <c r="E167" s="70"/>
      <c r="F167" s="70"/>
      <c r="G167" s="13"/>
      <c r="H167" s="70"/>
      <c r="I167" s="7"/>
      <c r="J167" s="21"/>
      <c r="K167" s="21"/>
      <c r="L167" s="21"/>
      <c r="M167" s="21"/>
      <c r="N167" s="7"/>
      <c r="O167" s="7"/>
      <c r="P167" s="7"/>
      <c r="Q167" s="7"/>
      <c r="R167" s="7"/>
      <c r="S167" s="42"/>
      <c r="T167" s="7"/>
      <c r="U167" s="7"/>
      <c r="V167" s="55"/>
      <c r="W167" s="7"/>
      <c r="X167" s="8"/>
      <c r="Y167" s="8"/>
      <c r="Z167" s="8"/>
      <c r="AA167" s="35"/>
      <c r="AB167" s="35"/>
      <c r="AC167" s="34"/>
      <c r="AD167" s="34"/>
      <c r="AF167" s="38"/>
      <c r="AG167" s="95"/>
    </row>
    <row r="168" spans="1:107" s="81" customFormat="1" ht="15" x14ac:dyDescent="0.25">
      <c r="A168" s="8">
        <v>25051</v>
      </c>
      <c r="B168" s="7" t="s">
        <v>361</v>
      </c>
      <c r="C168" s="7" t="s">
        <v>475</v>
      </c>
      <c r="D168" s="7" t="s">
        <v>362</v>
      </c>
      <c r="E168" s="13"/>
      <c r="F168" s="7">
        <v>78572</v>
      </c>
      <c r="G168" s="7" t="s">
        <v>117</v>
      </c>
      <c r="H168" s="7">
        <v>11</v>
      </c>
      <c r="I168" s="7" t="s">
        <v>78</v>
      </c>
      <c r="J168" s="21" t="s">
        <v>482</v>
      </c>
      <c r="K168" s="21" t="s">
        <v>482</v>
      </c>
      <c r="L168" s="21" t="s">
        <v>482</v>
      </c>
      <c r="M168" s="21" t="s">
        <v>482</v>
      </c>
      <c r="N168" s="7" t="s">
        <v>118</v>
      </c>
      <c r="O168" s="7">
        <v>104</v>
      </c>
      <c r="P168" s="7">
        <v>0</v>
      </c>
      <c r="Q168" s="7">
        <v>104</v>
      </c>
      <c r="R168" s="7" t="s">
        <v>72</v>
      </c>
      <c r="S168" s="42">
        <v>2000000</v>
      </c>
      <c r="T168" s="42" t="s">
        <v>473</v>
      </c>
      <c r="U168" s="42" t="s">
        <v>474</v>
      </c>
      <c r="V168" s="55">
        <v>48215020207</v>
      </c>
      <c r="W168" s="55">
        <v>139</v>
      </c>
      <c r="X168" s="37">
        <v>17</v>
      </c>
      <c r="Y168" s="37">
        <v>4</v>
      </c>
      <c r="Z168" s="37">
        <v>8</v>
      </c>
      <c r="AA168" s="37">
        <v>4</v>
      </c>
      <c r="AB168" s="37">
        <v>0</v>
      </c>
      <c r="AC168" s="37">
        <v>1</v>
      </c>
      <c r="AD168" s="37">
        <v>173</v>
      </c>
      <c r="AE168" s="7"/>
      <c r="AF168" s="42">
        <v>2074.3950409493759</v>
      </c>
      <c r="AG168" s="95"/>
    </row>
    <row r="169" spans="1:107" s="81" customFormat="1" ht="15" x14ac:dyDescent="0.25">
      <c r="A169" s="8">
        <v>25065</v>
      </c>
      <c r="B169" s="7" t="s">
        <v>369</v>
      </c>
      <c r="C169" s="7" t="s">
        <v>370</v>
      </c>
      <c r="D169" s="7" t="s">
        <v>366</v>
      </c>
      <c r="E169" s="13"/>
      <c r="F169" s="7">
        <v>78577</v>
      </c>
      <c r="G169" s="7" t="s">
        <v>117</v>
      </c>
      <c r="H169" s="7">
        <v>11</v>
      </c>
      <c r="I169" s="7" t="s">
        <v>78</v>
      </c>
      <c r="J169" s="21" t="s">
        <v>482</v>
      </c>
      <c r="K169" s="21" t="s">
        <v>482</v>
      </c>
      <c r="L169" s="21" t="s">
        <v>397</v>
      </c>
      <c r="M169" s="21" t="s">
        <v>482</v>
      </c>
      <c r="N169" s="7" t="s">
        <v>417</v>
      </c>
      <c r="O169" s="7">
        <v>95</v>
      </c>
      <c r="P169" s="7">
        <v>19</v>
      </c>
      <c r="Q169" s="7">
        <v>114</v>
      </c>
      <c r="R169" s="7" t="s">
        <v>75</v>
      </c>
      <c r="S169" s="42">
        <v>2000000</v>
      </c>
      <c r="T169" s="42" t="s">
        <v>367</v>
      </c>
      <c r="U169" s="42" t="s">
        <v>368</v>
      </c>
      <c r="V169" s="55">
        <v>48215021401</v>
      </c>
      <c r="W169" s="55">
        <v>132</v>
      </c>
      <c r="X169" s="37">
        <v>17</v>
      </c>
      <c r="Y169" s="37">
        <v>4</v>
      </c>
      <c r="Z169" s="37">
        <v>8</v>
      </c>
      <c r="AA169" s="37">
        <v>4</v>
      </c>
      <c r="AB169" s="37">
        <v>7</v>
      </c>
      <c r="AC169" s="37">
        <v>1</v>
      </c>
      <c r="AD169" s="37">
        <v>173</v>
      </c>
      <c r="AE169" s="7"/>
      <c r="AF169" s="42">
        <v>2435.0071830261804</v>
      </c>
      <c r="AG169" s="95"/>
      <c r="AH169"/>
      <c r="AI169"/>
      <c r="AJ169"/>
      <c r="AK169"/>
      <c r="AL169"/>
      <c r="AM169"/>
      <c r="AN169"/>
      <c r="AO169"/>
      <c r="AP169"/>
      <c r="AQ169"/>
      <c r="AR169"/>
      <c r="AS169"/>
      <c r="AT169"/>
      <c r="AU169"/>
      <c r="AV169"/>
      <c r="AW169"/>
      <c r="AX169"/>
      <c r="AY169"/>
      <c r="AZ169"/>
      <c r="BA169"/>
      <c r="BB169"/>
      <c r="BC169"/>
      <c r="BD169"/>
      <c r="BE169"/>
      <c r="BF169"/>
      <c r="BG169"/>
      <c r="BH169"/>
      <c r="BI169"/>
      <c r="BJ169"/>
      <c r="BK169"/>
      <c r="BL169"/>
      <c r="BM169"/>
      <c r="BN169"/>
      <c r="BO169"/>
      <c r="BP169"/>
      <c r="BQ169"/>
      <c r="BR169"/>
      <c r="BS169"/>
      <c r="BT169"/>
      <c r="BU169"/>
      <c r="BV169"/>
      <c r="BW169"/>
      <c r="BX169"/>
      <c r="BY169"/>
      <c r="BZ169"/>
      <c r="CA169"/>
      <c r="CB169"/>
      <c r="CC169"/>
      <c r="CD169"/>
      <c r="CE169"/>
      <c r="CF169"/>
      <c r="CG169"/>
      <c r="CH169"/>
      <c r="CI169"/>
      <c r="CJ169"/>
      <c r="CK169"/>
      <c r="CL169"/>
      <c r="CM169"/>
      <c r="CN169"/>
      <c r="CO169"/>
      <c r="CP169"/>
      <c r="CQ169"/>
      <c r="CR169"/>
      <c r="CS169"/>
      <c r="CT169"/>
      <c r="CU169"/>
      <c r="CV169"/>
      <c r="CW169"/>
      <c r="CX169"/>
      <c r="CY169"/>
      <c r="CZ169"/>
      <c r="DA169"/>
      <c r="DB169"/>
      <c r="DC169"/>
    </row>
    <row r="170" spans="1:107" customFormat="1" ht="15" x14ac:dyDescent="0.25">
      <c r="A170" s="8">
        <v>25214</v>
      </c>
      <c r="B170" s="7" t="s">
        <v>375</v>
      </c>
      <c r="C170" s="7" t="s">
        <v>476</v>
      </c>
      <c r="D170" s="7" t="s">
        <v>371</v>
      </c>
      <c r="E170" s="13"/>
      <c r="F170" s="7">
        <v>78504</v>
      </c>
      <c r="G170" s="7" t="s">
        <v>117</v>
      </c>
      <c r="H170" s="7">
        <v>11</v>
      </c>
      <c r="I170" s="7" t="s">
        <v>78</v>
      </c>
      <c r="J170" s="21" t="s">
        <v>482</v>
      </c>
      <c r="K170" s="21" t="s">
        <v>482</v>
      </c>
      <c r="L170" s="21" t="s">
        <v>482</v>
      </c>
      <c r="M170" s="21" t="s">
        <v>483</v>
      </c>
      <c r="N170" s="7" t="s">
        <v>118</v>
      </c>
      <c r="O170" s="7">
        <v>104</v>
      </c>
      <c r="P170" s="7">
        <v>0</v>
      </c>
      <c r="Q170" s="7">
        <v>104</v>
      </c>
      <c r="R170" s="7" t="s">
        <v>72</v>
      </c>
      <c r="S170" s="42">
        <v>2000000</v>
      </c>
      <c r="T170" s="42" t="s">
        <v>471</v>
      </c>
      <c r="U170" s="42" t="s">
        <v>246</v>
      </c>
      <c r="V170" s="55">
        <v>48215020736</v>
      </c>
      <c r="W170" s="55">
        <v>139</v>
      </c>
      <c r="X170" s="37">
        <v>17</v>
      </c>
      <c r="Y170" s="37">
        <v>4</v>
      </c>
      <c r="Z170" s="37">
        <v>8</v>
      </c>
      <c r="AA170" s="37">
        <v>4</v>
      </c>
      <c r="AB170" s="37">
        <v>0</v>
      </c>
      <c r="AC170" s="37">
        <v>1</v>
      </c>
      <c r="AD170" s="37">
        <v>173</v>
      </c>
      <c r="AE170" s="7"/>
      <c r="AF170" s="42">
        <v>3113.9184470102828</v>
      </c>
      <c r="AG170" s="95"/>
    </row>
    <row r="171" spans="1:107" customFormat="1" ht="15" x14ac:dyDescent="0.25">
      <c r="A171" s="8">
        <v>25053</v>
      </c>
      <c r="B171" s="7" t="s">
        <v>364</v>
      </c>
      <c r="C171" s="7" t="s">
        <v>365</v>
      </c>
      <c r="D171" s="7" t="s">
        <v>116</v>
      </c>
      <c r="E171" s="13"/>
      <c r="F171" s="7">
        <v>78572</v>
      </c>
      <c r="G171" s="7" t="s">
        <v>117</v>
      </c>
      <c r="H171" s="7">
        <v>11</v>
      </c>
      <c r="I171" s="7" t="s">
        <v>78</v>
      </c>
      <c r="J171" s="21" t="s">
        <v>482</v>
      </c>
      <c r="K171" s="21" t="s">
        <v>482</v>
      </c>
      <c r="L171" s="21" t="s">
        <v>482</v>
      </c>
      <c r="M171" s="21" t="s">
        <v>482</v>
      </c>
      <c r="N171" s="7" t="s">
        <v>118</v>
      </c>
      <c r="O171" s="7">
        <v>105</v>
      </c>
      <c r="P171" s="7">
        <v>0</v>
      </c>
      <c r="Q171" s="7">
        <v>105</v>
      </c>
      <c r="R171" s="7" t="s">
        <v>72</v>
      </c>
      <c r="S171" s="42">
        <v>2000000</v>
      </c>
      <c r="T171" s="42" t="s">
        <v>473</v>
      </c>
      <c r="U171" s="42" t="s">
        <v>474</v>
      </c>
      <c r="V171" s="55">
        <v>48215020107</v>
      </c>
      <c r="W171" s="55">
        <v>139</v>
      </c>
      <c r="X171" s="37">
        <v>17</v>
      </c>
      <c r="Y171" s="37">
        <v>4</v>
      </c>
      <c r="Z171" s="37">
        <v>8</v>
      </c>
      <c r="AA171" s="37">
        <v>4</v>
      </c>
      <c r="AB171" s="37">
        <v>0</v>
      </c>
      <c r="AC171" s="37">
        <v>1</v>
      </c>
      <c r="AD171" s="37">
        <v>173</v>
      </c>
      <c r="AE171" s="7"/>
      <c r="AF171" s="42">
        <v>7050.6186733642453</v>
      </c>
      <c r="AG171" s="95"/>
      <c r="AH171" s="81"/>
      <c r="AI171" s="81"/>
      <c r="AJ171" s="81"/>
      <c r="AK171" s="81"/>
      <c r="AL171" s="81"/>
      <c r="AM171" s="81"/>
      <c r="AN171" s="81"/>
      <c r="AO171" s="81"/>
      <c r="AP171" s="81"/>
      <c r="AQ171" s="81"/>
      <c r="AR171" s="81"/>
      <c r="AS171" s="81"/>
      <c r="AT171" s="81"/>
      <c r="AU171" s="81"/>
      <c r="AV171" s="81"/>
      <c r="AW171" s="81"/>
      <c r="AX171" s="81"/>
      <c r="AY171" s="81"/>
      <c r="AZ171" s="81"/>
      <c r="BA171" s="81"/>
      <c r="BB171" s="81"/>
      <c r="BC171" s="81"/>
      <c r="BD171" s="81"/>
      <c r="BE171" s="81"/>
      <c r="BF171" s="81"/>
      <c r="BG171" s="81"/>
      <c r="BH171" s="81"/>
      <c r="BI171" s="81"/>
      <c r="BJ171" s="81"/>
      <c r="BK171" s="81"/>
      <c r="BL171" s="81"/>
      <c r="BM171" s="81"/>
      <c r="BN171" s="81"/>
      <c r="BO171" s="81"/>
      <c r="BP171" s="81"/>
      <c r="BQ171" s="81"/>
      <c r="BR171" s="81"/>
      <c r="BS171" s="81"/>
      <c r="BT171" s="81"/>
      <c r="BU171" s="81"/>
      <c r="BV171" s="81"/>
      <c r="BW171" s="81"/>
      <c r="BX171" s="81"/>
      <c r="BY171" s="81"/>
      <c r="BZ171" s="81"/>
      <c r="CA171" s="81"/>
      <c r="CB171" s="81"/>
      <c r="CC171" s="81"/>
      <c r="CD171" s="81"/>
      <c r="CE171" s="81"/>
      <c r="CF171" s="81"/>
      <c r="CG171" s="81"/>
      <c r="CH171" s="81"/>
      <c r="CI171" s="81"/>
      <c r="CJ171" s="81"/>
      <c r="CK171" s="81"/>
      <c r="CL171" s="81"/>
      <c r="CM171" s="81"/>
      <c r="CN171" s="81"/>
      <c r="CO171" s="81"/>
      <c r="CP171" s="81"/>
      <c r="CQ171" s="81"/>
      <c r="CR171" s="81"/>
      <c r="CS171" s="81"/>
      <c r="CT171" s="81"/>
      <c r="CU171" s="81"/>
      <c r="CV171" s="81"/>
      <c r="CW171" s="81"/>
      <c r="CX171" s="81"/>
      <c r="CY171" s="81"/>
      <c r="CZ171" s="81"/>
      <c r="DA171" s="81"/>
      <c r="DB171" s="81"/>
      <c r="DC171" s="81"/>
    </row>
    <row r="172" spans="1:107" customFormat="1" ht="15" x14ac:dyDescent="0.25">
      <c r="A172" s="8">
        <v>25196</v>
      </c>
      <c r="B172" s="7" t="s">
        <v>372</v>
      </c>
      <c r="C172" s="7" t="s">
        <v>373</v>
      </c>
      <c r="D172" s="7" t="s">
        <v>363</v>
      </c>
      <c r="E172" s="13"/>
      <c r="F172" s="7">
        <v>78521</v>
      </c>
      <c r="G172" s="7" t="s">
        <v>81</v>
      </c>
      <c r="H172" s="7">
        <v>11</v>
      </c>
      <c r="I172" s="7" t="s">
        <v>78</v>
      </c>
      <c r="J172" s="21" t="s">
        <v>482</v>
      </c>
      <c r="K172" s="21" t="s">
        <v>482</v>
      </c>
      <c r="L172" s="21" t="s">
        <v>397</v>
      </c>
      <c r="M172" s="21" t="s">
        <v>483</v>
      </c>
      <c r="N172" s="7" t="s">
        <v>488</v>
      </c>
      <c r="O172" s="7">
        <v>70</v>
      </c>
      <c r="P172" s="7">
        <v>13</v>
      </c>
      <c r="Q172" s="7">
        <v>83</v>
      </c>
      <c r="R172" s="7" t="s">
        <v>75</v>
      </c>
      <c r="S172" s="42">
        <v>2000000</v>
      </c>
      <c r="T172" s="42" t="s">
        <v>374</v>
      </c>
      <c r="U172" s="42" t="s">
        <v>340</v>
      </c>
      <c r="V172" s="55">
        <v>48061013902</v>
      </c>
      <c r="W172" s="55">
        <v>124</v>
      </c>
      <c r="X172" s="37">
        <v>17</v>
      </c>
      <c r="Y172" s="37">
        <v>4</v>
      </c>
      <c r="Z172" s="37">
        <v>8</v>
      </c>
      <c r="AA172" s="37">
        <v>4</v>
      </c>
      <c r="AB172" s="37">
        <v>7</v>
      </c>
      <c r="AC172" s="37">
        <v>0</v>
      </c>
      <c r="AD172" s="37">
        <v>164</v>
      </c>
      <c r="AE172" s="7"/>
      <c r="AF172" s="42">
        <v>4223.6836998228009</v>
      </c>
      <c r="AG172" s="95" t="s">
        <v>489</v>
      </c>
    </row>
    <row r="173" spans="1:107" ht="15" customHeight="1" x14ac:dyDescent="0.25">
      <c r="A173" s="100" t="s">
        <v>24</v>
      </c>
      <c r="B173" s="15"/>
      <c r="C173" s="64">
        <v>6724712.6720851855</v>
      </c>
      <c r="D173" s="71"/>
      <c r="E173" s="73"/>
      <c r="F173" s="70"/>
      <c r="G173" s="71"/>
      <c r="H173" s="73"/>
      <c r="I173" s="24"/>
      <c r="J173" s="22"/>
      <c r="K173" s="22"/>
      <c r="L173" s="22"/>
      <c r="M173" s="22"/>
      <c r="N173" s="16"/>
      <c r="O173" s="16"/>
      <c r="P173" s="16"/>
      <c r="Q173" s="16"/>
      <c r="R173" s="17" t="s">
        <v>20</v>
      </c>
      <c r="S173" s="41">
        <f>SUM(S168:S172)</f>
        <v>10000000</v>
      </c>
      <c r="T173" s="18"/>
      <c r="U173" s="16"/>
      <c r="V173" s="60"/>
      <c r="W173" s="16"/>
      <c r="X173" s="18"/>
      <c r="Y173" s="18"/>
      <c r="AC173" s="34"/>
      <c r="AD173" s="34"/>
      <c r="AE173"/>
      <c r="AF173" s="38"/>
      <c r="AG173" s="95"/>
      <c r="AH173"/>
      <c r="AI173"/>
      <c r="AJ173"/>
      <c r="AK173"/>
      <c r="AL173"/>
      <c r="AM173"/>
      <c r="AN173"/>
      <c r="AO173"/>
      <c r="AP173"/>
      <c r="AQ173"/>
      <c r="AR173"/>
      <c r="AS173"/>
      <c r="AT173"/>
      <c r="AU173"/>
      <c r="AV173"/>
      <c r="AW173"/>
      <c r="AX173"/>
      <c r="AY173"/>
      <c r="AZ173"/>
      <c r="BA173"/>
      <c r="BB173"/>
      <c r="BC173"/>
      <c r="BD173"/>
      <c r="BE173"/>
      <c r="BF173"/>
      <c r="BG173"/>
      <c r="BH173"/>
      <c r="BI173"/>
      <c r="BJ173"/>
      <c r="BK173"/>
      <c r="BL173"/>
      <c r="BM173"/>
      <c r="BN173"/>
      <c r="BO173"/>
      <c r="BP173"/>
      <c r="BQ173"/>
      <c r="BR173"/>
      <c r="BS173"/>
      <c r="BT173"/>
      <c r="BU173"/>
      <c r="BV173"/>
      <c r="BW173"/>
      <c r="BX173"/>
      <c r="BY173"/>
      <c r="BZ173"/>
      <c r="CA173"/>
      <c r="CB173"/>
      <c r="CC173"/>
      <c r="CD173"/>
      <c r="CE173"/>
      <c r="CF173"/>
      <c r="CG173"/>
      <c r="CH173"/>
      <c r="CI173"/>
      <c r="CJ173"/>
      <c r="CK173"/>
      <c r="CL173"/>
      <c r="CM173"/>
      <c r="CN173"/>
      <c r="CO173"/>
      <c r="CP173"/>
      <c r="CQ173"/>
      <c r="CR173"/>
      <c r="CS173"/>
      <c r="CT173"/>
      <c r="CU173"/>
      <c r="CV173"/>
      <c r="CW173"/>
      <c r="CX173"/>
      <c r="CY173"/>
      <c r="CZ173"/>
      <c r="DA173"/>
      <c r="DB173"/>
      <c r="DC173"/>
    </row>
    <row r="174" spans="1:107" x14ac:dyDescent="0.2">
      <c r="C174" s="35"/>
      <c r="D174" s="13"/>
      <c r="E174" s="70"/>
      <c r="F174" s="70"/>
      <c r="G174" s="13"/>
      <c r="H174" s="70"/>
    </row>
    <row r="175" spans="1:107" customFormat="1" ht="15" customHeight="1" x14ac:dyDescent="0.25">
      <c r="A175" s="101" t="s">
        <v>51</v>
      </c>
      <c r="B175" s="7"/>
      <c r="C175" s="35"/>
      <c r="D175" s="13"/>
      <c r="E175" s="70"/>
      <c r="F175" s="70"/>
      <c r="G175" s="13"/>
      <c r="H175" s="70"/>
      <c r="I175" s="7"/>
      <c r="J175" s="21"/>
      <c r="K175" s="21"/>
      <c r="L175" s="21"/>
      <c r="M175" s="21"/>
      <c r="N175" s="7"/>
      <c r="O175" s="7"/>
      <c r="P175" s="7"/>
      <c r="Q175" s="7"/>
      <c r="R175" s="7"/>
      <c r="S175" s="42"/>
      <c r="T175" s="7"/>
      <c r="U175" s="7"/>
      <c r="V175" s="55"/>
      <c r="W175" s="7"/>
      <c r="X175" s="8"/>
      <c r="Y175" s="8"/>
      <c r="Z175" s="8"/>
      <c r="AA175" s="35"/>
      <c r="AB175" s="35"/>
      <c r="AC175" s="34"/>
      <c r="AD175" s="34"/>
      <c r="AF175" s="38"/>
      <c r="AG175" s="95"/>
    </row>
    <row r="176" spans="1:107" customFormat="1" ht="15" customHeight="1" x14ac:dyDescent="0.25">
      <c r="A176" s="8">
        <v>25194</v>
      </c>
      <c r="B176" s="7" t="s">
        <v>376</v>
      </c>
      <c r="C176" s="7" t="s">
        <v>477</v>
      </c>
      <c r="D176" s="7" t="s">
        <v>377</v>
      </c>
      <c r="E176" s="13"/>
      <c r="F176" s="7">
        <v>79720</v>
      </c>
      <c r="G176" s="7" t="s">
        <v>378</v>
      </c>
      <c r="H176" s="7">
        <v>12</v>
      </c>
      <c r="I176" s="7" t="s">
        <v>71</v>
      </c>
      <c r="J176" s="21" t="s">
        <v>482</v>
      </c>
      <c r="K176" s="21" t="s">
        <v>482</v>
      </c>
      <c r="L176" s="21" t="s">
        <v>482</v>
      </c>
      <c r="M176" s="21" t="s">
        <v>483</v>
      </c>
      <c r="N176" s="7" t="s">
        <v>118</v>
      </c>
      <c r="O176" s="7">
        <v>39</v>
      </c>
      <c r="P176" s="7">
        <v>0</v>
      </c>
      <c r="Q176" s="7">
        <v>39</v>
      </c>
      <c r="R176" s="7" t="s">
        <v>72</v>
      </c>
      <c r="S176" s="42">
        <v>1125000</v>
      </c>
      <c r="T176" s="42" t="s">
        <v>168</v>
      </c>
      <c r="U176" s="42" t="s">
        <v>167</v>
      </c>
      <c r="V176" s="55">
        <v>48227950700</v>
      </c>
      <c r="W176" s="55">
        <v>132</v>
      </c>
      <c r="X176" s="37">
        <v>17</v>
      </c>
      <c r="Y176" s="37">
        <v>4</v>
      </c>
      <c r="Z176" s="37">
        <v>8</v>
      </c>
      <c r="AA176" s="37">
        <v>4</v>
      </c>
      <c r="AB176" s="37">
        <v>0</v>
      </c>
      <c r="AC176" s="37">
        <v>1</v>
      </c>
      <c r="AD176" s="37">
        <v>166</v>
      </c>
      <c r="AE176" s="7"/>
      <c r="AF176" s="42">
        <v>5817.1123361535056</v>
      </c>
      <c r="AG176" s="95"/>
    </row>
    <row r="177" spans="1:107" customFormat="1" ht="15" x14ac:dyDescent="0.25">
      <c r="A177" s="8">
        <v>25271</v>
      </c>
      <c r="B177" s="7" t="s">
        <v>478</v>
      </c>
      <c r="C177" s="7" t="s">
        <v>477</v>
      </c>
      <c r="D177" s="7" t="s">
        <v>377</v>
      </c>
      <c r="E177" s="13"/>
      <c r="F177" s="7">
        <v>79720</v>
      </c>
      <c r="G177" s="7" t="s">
        <v>378</v>
      </c>
      <c r="H177" s="7">
        <v>12</v>
      </c>
      <c r="I177" s="7" t="s">
        <v>71</v>
      </c>
      <c r="J177" s="21" t="s">
        <v>482</v>
      </c>
      <c r="K177" s="21" t="s">
        <v>482</v>
      </c>
      <c r="L177" s="21" t="s">
        <v>482</v>
      </c>
      <c r="M177" s="21" t="s">
        <v>483</v>
      </c>
      <c r="N177" s="7" t="s">
        <v>118</v>
      </c>
      <c r="O177" s="7">
        <v>39</v>
      </c>
      <c r="P177" s="7">
        <v>0</v>
      </c>
      <c r="Q177" s="7">
        <v>39</v>
      </c>
      <c r="R177" s="7" t="s">
        <v>75</v>
      </c>
      <c r="S177" s="42">
        <v>1125000</v>
      </c>
      <c r="T177" s="42" t="s">
        <v>168</v>
      </c>
      <c r="U177" s="42" t="s">
        <v>167</v>
      </c>
      <c r="V177" s="55">
        <v>48227950700</v>
      </c>
      <c r="W177" s="55">
        <v>79</v>
      </c>
      <c r="X177" s="37">
        <v>0</v>
      </c>
      <c r="Y177" s="37">
        <v>4</v>
      </c>
      <c r="Z177" s="37">
        <v>0</v>
      </c>
      <c r="AA177" s="37">
        <v>0</v>
      </c>
      <c r="AB177" s="37">
        <v>0</v>
      </c>
      <c r="AC177" s="37">
        <v>0</v>
      </c>
      <c r="AD177" s="37">
        <v>83</v>
      </c>
      <c r="AE177" s="7"/>
      <c r="AF177" s="42">
        <v>5509.4461054821004</v>
      </c>
      <c r="AG177" s="95"/>
    </row>
    <row r="178" spans="1:107" ht="15" customHeight="1" x14ac:dyDescent="0.25">
      <c r="A178" s="100" t="s">
        <v>24</v>
      </c>
      <c r="B178" s="15"/>
      <c r="C178" s="64">
        <v>750000</v>
      </c>
      <c r="D178" s="71"/>
      <c r="E178" s="73"/>
      <c r="F178" s="70"/>
      <c r="G178" s="71"/>
      <c r="H178" s="73"/>
      <c r="I178" s="24"/>
      <c r="J178" s="22"/>
      <c r="K178" s="22"/>
      <c r="L178" s="22"/>
      <c r="M178" s="22"/>
      <c r="N178" s="16"/>
      <c r="O178" s="16"/>
      <c r="P178" s="16"/>
      <c r="Q178" s="16"/>
      <c r="R178" s="17" t="s">
        <v>20</v>
      </c>
      <c r="S178" s="41">
        <f>SUM(S176:S177)</f>
        <v>2250000</v>
      </c>
      <c r="T178" s="18"/>
      <c r="U178" s="16"/>
      <c r="V178" s="60"/>
      <c r="W178" s="16"/>
      <c r="X178" s="18"/>
      <c r="Y178" s="18"/>
      <c r="AC178" s="34"/>
      <c r="AD178" s="34"/>
      <c r="AE178"/>
      <c r="AF178" s="38"/>
      <c r="AG178" s="95"/>
      <c r="AH178"/>
      <c r="AI178"/>
      <c r="AJ178"/>
      <c r="AK178"/>
      <c r="AL178"/>
      <c r="AM178"/>
      <c r="AN178"/>
      <c r="AO178"/>
      <c r="AP178"/>
      <c r="AQ178"/>
      <c r="AR178"/>
      <c r="AS178"/>
      <c r="AT178"/>
      <c r="AU178"/>
      <c r="AV178"/>
      <c r="AW178"/>
      <c r="AX178"/>
      <c r="AY178"/>
      <c r="AZ178"/>
      <c r="BA178"/>
      <c r="BB178"/>
      <c r="BC178"/>
      <c r="BD178"/>
      <c r="BE178"/>
      <c r="BF178"/>
      <c r="BG178"/>
      <c r="BH178"/>
      <c r="BI178"/>
      <c r="BJ178"/>
      <c r="BK178"/>
      <c r="BL178"/>
      <c r="BM178"/>
      <c r="BN178"/>
      <c r="BO178"/>
      <c r="BP178"/>
      <c r="BQ178"/>
      <c r="BR178"/>
      <c r="BS178"/>
      <c r="BT178"/>
      <c r="BU178"/>
      <c r="BV178"/>
      <c r="BW178"/>
      <c r="BX178"/>
      <c r="BY178"/>
      <c r="BZ178"/>
      <c r="CA178"/>
      <c r="CB178"/>
      <c r="CC178"/>
      <c r="CD178"/>
      <c r="CE178"/>
      <c r="CF178"/>
      <c r="CG178"/>
      <c r="CH178"/>
      <c r="CI178"/>
      <c r="CJ178"/>
      <c r="CK178"/>
      <c r="CL178"/>
      <c r="CM178"/>
      <c r="CN178"/>
      <c r="CO178"/>
      <c r="CP178"/>
      <c r="CQ178"/>
      <c r="CR178"/>
      <c r="CS178"/>
      <c r="CT178"/>
      <c r="CU178"/>
      <c r="CV178"/>
      <c r="CW178"/>
      <c r="CX178"/>
      <c r="CY178"/>
      <c r="CZ178"/>
      <c r="DA178"/>
      <c r="DB178"/>
      <c r="DC178"/>
    </row>
    <row r="179" spans="1:107" ht="15" customHeight="1" x14ac:dyDescent="0.2">
      <c r="C179" s="35"/>
      <c r="D179" s="13"/>
      <c r="E179" s="70"/>
      <c r="F179" s="70"/>
      <c r="G179" s="13"/>
      <c r="H179" s="70"/>
    </row>
    <row r="180" spans="1:107" ht="15" customHeight="1" x14ac:dyDescent="0.2">
      <c r="A180" s="101" t="s">
        <v>52</v>
      </c>
      <c r="C180" s="35"/>
      <c r="D180" s="13"/>
      <c r="E180" s="70"/>
      <c r="F180" s="70"/>
      <c r="G180" s="13"/>
      <c r="H180" s="70"/>
    </row>
    <row r="181" spans="1:107" customFormat="1" ht="15" x14ac:dyDescent="0.25">
      <c r="A181" s="8">
        <v>25049</v>
      </c>
      <c r="B181" s="7" t="s">
        <v>381</v>
      </c>
      <c r="C181" s="7" t="s">
        <v>382</v>
      </c>
      <c r="D181" s="7" t="s">
        <v>379</v>
      </c>
      <c r="E181" s="13"/>
      <c r="F181" s="7">
        <v>76903</v>
      </c>
      <c r="G181" s="7" t="s">
        <v>380</v>
      </c>
      <c r="H181" s="7">
        <v>12</v>
      </c>
      <c r="I181" s="7" t="s">
        <v>78</v>
      </c>
      <c r="J181" s="21" t="s">
        <v>482</v>
      </c>
      <c r="K181" s="21" t="s">
        <v>482</v>
      </c>
      <c r="L181" s="21" t="s">
        <v>482</v>
      </c>
      <c r="M181" s="21" t="s">
        <v>482</v>
      </c>
      <c r="N181" s="7" t="s">
        <v>486</v>
      </c>
      <c r="O181" s="7">
        <v>81</v>
      </c>
      <c r="P181" s="7">
        <v>0</v>
      </c>
      <c r="Q181" s="7">
        <v>81</v>
      </c>
      <c r="R181" s="7" t="s">
        <v>75</v>
      </c>
      <c r="S181" s="42">
        <v>1105000</v>
      </c>
      <c r="T181" s="42" t="s">
        <v>473</v>
      </c>
      <c r="U181" s="42" t="s">
        <v>479</v>
      </c>
      <c r="V181" s="55">
        <v>48451001401</v>
      </c>
      <c r="W181" s="55">
        <v>140</v>
      </c>
      <c r="X181" s="37">
        <v>17</v>
      </c>
      <c r="Y181" s="37">
        <v>4</v>
      </c>
      <c r="Z181" s="37">
        <v>8</v>
      </c>
      <c r="AA181" s="37">
        <v>4</v>
      </c>
      <c r="AB181" s="37">
        <v>0</v>
      </c>
      <c r="AC181" s="37">
        <v>1</v>
      </c>
      <c r="AD181" s="37">
        <v>174</v>
      </c>
      <c r="AE181" s="7"/>
      <c r="AF181" s="42">
        <v>14976.004165643266</v>
      </c>
      <c r="AG181" s="95"/>
    </row>
    <row r="182" spans="1:107" ht="15" customHeight="1" x14ac:dyDescent="0.25">
      <c r="A182" s="100" t="s">
        <v>24</v>
      </c>
      <c r="B182" s="15"/>
      <c r="C182" s="64">
        <v>1138830.3605496725</v>
      </c>
      <c r="D182" s="71"/>
      <c r="E182" s="73"/>
      <c r="F182" s="70"/>
      <c r="G182" s="71"/>
      <c r="H182" s="73"/>
      <c r="I182" s="24"/>
      <c r="J182" s="22"/>
      <c r="K182" s="22"/>
      <c r="L182" s="22"/>
      <c r="M182" s="22"/>
      <c r="N182" s="16"/>
      <c r="O182" s="16"/>
      <c r="P182" s="16"/>
      <c r="Q182" s="16"/>
      <c r="R182" s="17" t="s">
        <v>20</v>
      </c>
      <c r="S182" s="41">
        <f>SUM(S181:S181)</f>
        <v>1105000</v>
      </c>
      <c r="T182" s="18"/>
      <c r="U182" s="16"/>
      <c r="V182" s="60"/>
      <c r="W182" s="16"/>
      <c r="X182" s="18"/>
      <c r="Y182" s="18"/>
      <c r="AC182" s="34"/>
      <c r="AD182" s="34"/>
      <c r="AE182"/>
      <c r="AF182" s="38"/>
      <c r="AG182" s="95"/>
      <c r="AH182"/>
      <c r="AI182"/>
      <c r="AJ182"/>
      <c r="AK182"/>
      <c r="AL182"/>
      <c r="AM182"/>
      <c r="AN182"/>
      <c r="AO182"/>
      <c r="AP182"/>
      <c r="AQ182"/>
      <c r="AR182"/>
      <c r="AS182"/>
      <c r="AT182"/>
      <c r="AU182"/>
      <c r="AV182"/>
      <c r="AW182"/>
      <c r="AX182"/>
      <c r="AY182"/>
      <c r="AZ182"/>
      <c r="BA182"/>
      <c r="BB182"/>
      <c r="BC182"/>
      <c r="BD182"/>
      <c r="BE182"/>
      <c r="BF182"/>
      <c r="BG182"/>
      <c r="BH182"/>
      <c r="BI182"/>
      <c r="BJ182"/>
      <c r="BK182"/>
      <c r="BL182"/>
      <c r="BM182"/>
      <c r="BN182"/>
      <c r="BO182"/>
      <c r="BP182"/>
      <c r="BQ182"/>
      <c r="BR182"/>
      <c r="BS182"/>
      <c r="BT182"/>
      <c r="BU182"/>
      <c r="BV182"/>
      <c r="BW182"/>
      <c r="BX182"/>
      <c r="BY182"/>
      <c r="BZ182"/>
      <c r="CA182"/>
      <c r="CB182"/>
      <c r="CC182"/>
      <c r="CD182"/>
      <c r="CE182"/>
      <c r="CF182"/>
      <c r="CG182"/>
      <c r="CH182"/>
      <c r="CI182"/>
      <c r="CJ182"/>
      <c r="CK182"/>
      <c r="CL182"/>
      <c r="CM182"/>
      <c r="CN182"/>
      <c r="CO182"/>
      <c r="CP182"/>
      <c r="CQ182"/>
      <c r="CR182"/>
      <c r="CS182"/>
      <c r="CT182"/>
      <c r="CU182"/>
      <c r="CV182"/>
      <c r="CW182"/>
      <c r="CX182"/>
      <c r="CY182"/>
      <c r="CZ182"/>
      <c r="DA182"/>
      <c r="DB182"/>
      <c r="DC182"/>
    </row>
    <row r="183" spans="1:107" ht="15" customHeight="1" x14ac:dyDescent="0.2">
      <c r="C183" s="35"/>
      <c r="D183" s="13"/>
      <c r="E183" s="70"/>
      <c r="F183" s="70"/>
      <c r="G183" s="13"/>
      <c r="H183" s="70"/>
    </row>
    <row r="184" spans="1:107" ht="15" customHeight="1" x14ac:dyDescent="0.2">
      <c r="A184" s="101" t="s">
        <v>53</v>
      </c>
      <c r="C184" s="35"/>
      <c r="D184" s="13"/>
      <c r="E184" s="70"/>
      <c r="F184" s="70"/>
      <c r="G184" s="13"/>
      <c r="H184" s="70"/>
    </row>
    <row r="185" spans="1:107" customFormat="1" ht="15" x14ac:dyDescent="0.25">
      <c r="A185" s="8">
        <v>25270</v>
      </c>
      <c r="B185" s="7" t="s">
        <v>383</v>
      </c>
      <c r="C185" s="7" t="s">
        <v>480</v>
      </c>
      <c r="D185" s="7" t="s">
        <v>481</v>
      </c>
      <c r="E185" s="13"/>
      <c r="F185" s="7">
        <v>79821</v>
      </c>
      <c r="G185" s="7" t="s">
        <v>384</v>
      </c>
      <c r="H185" s="7">
        <v>13</v>
      </c>
      <c r="I185" s="7" t="s">
        <v>71</v>
      </c>
      <c r="J185" s="21" t="s">
        <v>482</v>
      </c>
      <c r="K185" s="21" t="s">
        <v>482</v>
      </c>
      <c r="L185" s="21" t="s">
        <v>397</v>
      </c>
      <c r="M185" s="21" t="s">
        <v>483</v>
      </c>
      <c r="N185" s="7" t="s">
        <v>118</v>
      </c>
      <c r="O185" s="7">
        <v>40</v>
      </c>
      <c r="P185" s="7">
        <v>0</v>
      </c>
      <c r="Q185" s="7">
        <v>40</v>
      </c>
      <c r="R185" s="7" t="s">
        <v>75</v>
      </c>
      <c r="S185" s="42">
        <v>1125000</v>
      </c>
      <c r="T185" s="42" t="s">
        <v>385</v>
      </c>
      <c r="U185" s="42" t="s">
        <v>100</v>
      </c>
      <c r="V185" s="55">
        <v>48141010231</v>
      </c>
      <c r="W185" s="55">
        <v>91</v>
      </c>
      <c r="X185" s="37">
        <v>17</v>
      </c>
      <c r="Y185" s="37">
        <v>4</v>
      </c>
      <c r="Z185" s="37">
        <v>8</v>
      </c>
      <c r="AA185" s="37">
        <v>0</v>
      </c>
      <c r="AB185" s="37">
        <v>0</v>
      </c>
      <c r="AC185" s="37">
        <v>0</v>
      </c>
      <c r="AD185" s="37">
        <v>120</v>
      </c>
      <c r="AE185" s="7"/>
      <c r="AF185" s="42">
        <v>13275.277143475185</v>
      </c>
      <c r="AG185" s="95"/>
    </row>
    <row r="186" spans="1:107" ht="15" customHeight="1" x14ac:dyDescent="0.25">
      <c r="A186" s="100" t="s">
        <v>24</v>
      </c>
      <c r="B186" s="15"/>
      <c r="C186" s="64">
        <v>750000</v>
      </c>
      <c r="D186" s="71"/>
      <c r="E186" s="73"/>
      <c r="F186" s="70"/>
      <c r="G186" s="71"/>
      <c r="H186" s="73"/>
      <c r="I186" s="24"/>
      <c r="J186" s="22"/>
      <c r="K186" s="22"/>
      <c r="L186" s="22"/>
      <c r="M186" s="22"/>
      <c r="N186" s="16"/>
      <c r="O186" s="16"/>
      <c r="P186" s="16"/>
      <c r="Q186" s="16"/>
      <c r="R186" s="17" t="s">
        <v>20</v>
      </c>
      <c r="S186" s="41">
        <f>SUM(S185:S185)</f>
        <v>1125000</v>
      </c>
      <c r="T186" s="18"/>
      <c r="U186" s="16"/>
      <c r="V186" s="60"/>
      <c r="W186" s="16"/>
      <c r="X186" s="18"/>
      <c r="Y186" s="18"/>
      <c r="AC186" s="34"/>
      <c r="AD186" s="34"/>
      <c r="AE186"/>
      <c r="AF186" s="38"/>
      <c r="AG186" s="95"/>
      <c r="AH186"/>
      <c r="AI186"/>
      <c r="AJ186"/>
      <c r="AK186"/>
      <c r="AL186"/>
      <c r="AM186"/>
      <c r="AN186"/>
      <c r="AO186"/>
      <c r="AP186"/>
      <c r="AQ186"/>
      <c r="AR186"/>
      <c r="AS186"/>
      <c r="AT186"/>
      <c r="AU186"/>
      <c r="AV186"/>
      <c r="AW186"/>
      <c r="AX186"/>
      <c r="AY186"/>
      <c r="AZ186"/>
      <c r="BA186"/>
      <c r="BB186"/>
      <c r="BC186"/>
      <c r="BD186"/>
      <c r="BE186"/>
      <c r="BF186"/>
      <c r="BG186"/>
      <c r="BH186"/>
      <c r="BI186"/>
      <c r="BJ186"/>
      <c r="BK186"/>
      <c r="BL186"/>
      <c r="BM186"/>
      <c r="BN186"/>
      <c r="BO186"/>
      <c r="BP186"/>
      <c r="BQ186"/>
      <c r="BR186"/>
      <c r="BS186"/>
      <c r="BT186"/>
      <c r="BU186"/>
      <c r="BV186"/>
      <c r="BW186"/>
      <c r="BX186"/>
      <c r="BY186"/>
      <c r="BZ186"/>
      <c r="CA186"/>
      <c r="CB186"/>
      <c r="CC186"/>
      <c r="CD186"/>
      <c r="CE186"/>
      <c r="CF186"/>
      <c r="CG186"/>
      <c r="CH186"/>
      <c r="CI186"/>
      <c r="CJ186"/>
      <c r="CK186"/>
      <c r="CL186"/>
      <c r="CM186"/>
      <c r="CN186"/>
      <c r="CO186"/>
      <c r="CP186"/>
      <c r="CQ186"/>
      <c r="CR186"/>
      <c r="CS186"/>
      <c r="CT186"/>
      <c r="CU186"/>
      <c r="CV186"/>
      <c r="CW186"/>
      <c r="CX186"/>
      <c r="CY186"/>
      <c r="CZ186"/>
      <c r="DA186"/>
      <c r="DB186"/>
      <c r="DC186"/>
    </row>
    <row r="187" spans="1:107" ht="15" customHeight="1" x14ac:dyDescent="0.2">
      <c r="C187" s="35"/>
      <c r="D187" s="13"/>
      <c r="E187" s="70"/>
      <c r="F187" s="70"/>
      <c r="G187" s="13"/>
      <c r="H187" s="70"/>
    </row>
    <row r="188" spans="1:107" customFormat="1" ht="15" customHeight="1" x14ac:dyDescent="0.25">
      <c r="A188" s="101" t="s">
        <v>54</v>
      </c>
      <c r="B188" s="7"/>
      <c r="C188" s="35"/>
      <c r="D188" s="13"/>
      <c r="E188" s="70"/>
      <c r="F188" s="70"/>
      <c r="G188" s="13"/>
      <c r="H188" s="70"/>
      <c r="I188" s="7"/>
      <c r="J188" s="21"/>
      <c r="K188" s="21"/>
      <c r="L188" s="21"/>
      <c r="M188" s="21"/>
      <c r="N188" s="7"/>
      <c r="O188" s="7"/>
      <c r="P188" s="7"/>
      <c r="Q188" s="7"/>
      <c r="R188" s="7"/>
      <c r="S188" s="42"/>
      <c r="T188" s="7"/>
      <c r="U188" s="7"/>
      <c r="V188" s="55"/>
      <c r="W188" s="7"/>
      <c r="X188" s="8"/>
      <c r="Y188" s="8"/>
      <c r="Z188" s="8"/>
      <c r="AA188" s="35"/>
      <c r="AB188" s="35"/>
      <c r="AC188" s="34"/>
      <c r="AD188" s="34"/>
      <c r="AF188" s="38"/>
      <c r="AG188" s="95"/>
    </row>
    <row r="189" spans="1:107" customFormat="1" ht="15" x14ac:dyDescent="0.25">
      <c r="A189" s="8">
        <v>25016</v>
      </c>
      <c r="B189" s="7" t="s">
        <v>386</v>
      </c>
      <c r="C189" s="7" t="s">
        <v>387</v>
      </c>
      <c r="D189" s="7" t="s">
        <v>384</v>
      </c>
      <c r="E189" s="13"/>
      <c r="F189" s="7">
        <v>79938</v>
      </c>
      <c r="G189" s="7" t="s">
        <v>384</v>
      </c>
      <c r="H189" s="7">
        <v>13</v>
      </c>
      <c r="I189" s="7" t="s">
        <v>78</v>
      </c>
      <c r="J189" s="21" t="s">
        <v>482</v>
      </c>
      <c r="K189" s="21" t="s">
        <v>482</v>
      </c>
      <c r="L189" s="21" t="s">
        <v>482</v>
      </c>
      <c r="M189" s="21" t="s">
        <v>483</v>
      </c>
      <c r="N189" s="7" t="s">
        <v>118</v>
      </c>
      <c r="O189" s="7">
        <v>70</v>
      </c>
      <c r="P189" s="7">
        <v>0</v>
      </c>
      <c r="Q189" s="7">
        <v>70</v>
      </c>
      <c r="R189" s="7" t="s">
        <v>72</v>
      </c>
      <c r="S189" s="42">
        <v>2000000</v>
      </c>
      <c r="T189" s="42" t="s">
        <v>261</v>
      </c>
      <c r="U189" s="42" t="s">
        <v>262</v>
      </c>
      <c r="V189" s="55">
        <v>48141010329</v>
      </c>
      <c r="W189" s="55">
        <v>137</v>
      </c>
      <c r="X189" s="37">
        <v>14</v>
      </c>
      <c r="Y189" s="37">
        <v>4</v>
      </c>
      <c r="Z189" s="37">
        <v>8</v>
      </c>
      <c r="AA189" s="37">
        <v>4</v>
      </c>
      <c r="AB189" s="37">
        <v>0</v>
      </c>
      <c r="AC189" s="37">
        <v>1</v>
      </c>
      <c r="AD189" s="37">
        <v>168</v>
      </c>
      <c r="AE189" s="7"/>
      <c r="AF189" s="42">
        <v>2243.7194261135096</v>
      </c>
      <c r="AG189" s="95"/>
    </row>
    <row r="190" spans="1:107" customFormat="1" ht="15" x14ac:dyDescent="0.25">
      <c r="A190" s="8">
        <v>25042</v>
      </c>
      <c r="B190" s="7" t="s">
        <v>388</v>
      </c>
      <c r="C190" s="7" t="s">
        <v>389</v>
      </c>
      <c r="D190" s="7" t="s">
        <v>384</v>
      </c>
      <c r="E190" s="13"/>
      <c r="F190" s="7">
        <v>79938</v>
      </c>
      <c r="G190" s="7" t="s">
        <v>384</v>
      </c>
      <c r="H190" s="7">
        <v>13</v>
      </c>
      <c r="I190" s="7" t="s">
        <v>78</v>
      </c>
      <c r="J190" s="21" t="s">
        <v>482</v>
      </c>
      <c r="K190" s="21" t="s">
        <v>482</v>
      </c>
      <c r="L190" s="21" t="s">
        <v>482</v>
      </c>
      <c r="M190" s="21" t="s">
        <v>483</v>
      </c>
      <c r="N190" s="7" t="s">
        <v>118</v>
      </c>
      <c r="O190" s="7">
        <v>60</v>
      </c>
      <c r="P190" s="7">
        <v>0</v>
      </c>
      <c r="Q190" s="7">
        <v>60</v>
      </c>
      <c r="R190" s="7" t="s">
        <v>75</v>
      </c>
      <c r="S190" s="42">
        <v>2000000</v>
      </c>
      <c r="T190" s="42" t="s">
        <v>390</v>
      </c>
      <c r="U190" s="42" t="s">
        <v>391</v>
      </c>
      <c r="V190" s="55">
        <v>48141010369</v>
      </c>
      <c r="W190" s="55">
        <v>135</v>
      </c>
      <c r="X190" s="37">
        <v>14</v>
      </c>
      <c r="Y190" s="37">
        <v>4</v>
      </c>
      <c r="Z190" s="37">
        <v>8</v>
      </c>
      <c r="AA190" s="37">
        <v>4</v>
      </c>
      <c r="AB190" s="37">
        <v>0</v>
      </c>
      <c r="AC190" s="37">
        <v>0</v>
      </c>
      <c r="AD190" s="37">
        <v>165</v>
      </c>
      <c r="AE190" s="7"/>
      <c r="AF190" s="42">
        <v>19891.026015423238</v>
      </c>
      <c r="AG190" s="95"/>
    </row>
    <row r="191" spans="1:107" customFormat="1" ht="15" x14ac:dyDescent="0.25">
      <c r="A191" s="8">
        <v>25043</v>
      </c>
      <c r="B191" s="7" t="s">
        <v>392</v>
      </c>
      <c r="C191" s="7" t="s">
        <v>393</v>
      </c>
      <c r="D191" s="7" t="s">
        <v>384</v>
      </c>
      <c r="E191" s="13"/>
      <c r="F191" s="7">
        <v>79938</v>
      </c>
      <c r="G191" s="7" t="s">
        <v>384</v>
      </c>
      <c r="H191" s="7">
        <v>13</v>
      </c>
      <c r="I191" s="7" t="s">
        <v>78</v>
      </c>
      <c r="J191" s="21" t="s">
        <v>482</v>
      </c>
      <c r="K191" s="21" t="s">
        <v>482</v>
      </c>
      <c r="L191" s="21" t="s">
        <v>482</v>
      </c>
      <c r="M191" s="21" t="s">
        <v>483</v>
      </c>
      <c r="N191" s="7" t="s">
        <v>118</v>
      </c>
      <c r="O191" s="7">
        <v>40</v>
      </c>
      <c r="P191" s="7">
        <v>0</v>
      </c>
      <c r="Q191" s="7">
        <v>40</v>
      </c>
      <c r="R191" s="7" t="s">
        <v>75</v>
      </c>
      <c r="S191" s="42">
        <v>1375000</v>
      </c>
      <c r="T191" s="42" t="s">
        <v>390</v>
      </c>
      <c r="U191" s="42" t="s">
        <v>391</v>
      </c>
      <c r="V191" s="55">
        <v>48141010368</v>
      </c>
      <c r="W191" s="55">
        <v>133</v>
      </c>
      <c r="X191" s="37">
        <v>14</v>
      </c>
      <c r="Y191" s="37">
        <v>4</v>
      </c>
      <c r="Z191" s="37">
        <v>8</v>
      </c>
      <c r="AA191" s="37">
        <v>4</v>
      </c>
      <c r="AB191" s="37">
        <v>0</v>
      </c>
      <c r="AC191" s="37">
        <v>0</v>
      </c>
      <c r="AD191" s="37">
        <v>163</v>
      </c>
      <c r="AE191" s="7"/>
      <c r="AF191" s="42">
        <v>12465.776586616053</v>
      </c>
      <c r="AG191" s="95"/>
    </row>
    <row r="192" spans="1:107" customFormat="1" ht="15" x14ac:dyDescent="0.25">
      <c r="A192" s="8">
        <v>25044</v>
      </c>
      <c r="B192" s="7" t="s">
        <v>394</v>
      </c>
      <c r="C192" s="7" t="s">
        <v>395</v>
      </c>
      <c r="D192" s="7" t="s">
        <v>384</v>
      </c>
      <c r="E192" s="13"/>
      <c r="F192" s="7">
        <v>79936</v>
      </c>
      <c r="G192" s="7" t="s">
        <v>384</v>
      </c>
      <c r="H192" s="7">
        <v>13</v>
      </c>
      <c r="I192" s="7" t="s">
        <v>78</v>
      </c>
      <c r="J192" s="21" t="s">
        <v>482</v>
      </c>
      <c r="K192" s="21" t="s">
        <v>482</v>
      </c>
      <c r="L192" s="21" t="s">
        <v>482</v>
      </c>
      <c r="M192" s="21" t="s">
        <v>483</v>
      </c>
      <c r="N192" s="7" t="s">
        <v>118</v>
      </c>
      <c r="O192" s="7">
        <v>60</v>
      </c>
      <c r="P192" s="7">
        <v>0</v>
      </c>
      <c r="Q192" s="7">
        <v>60</v>
      </c>
      <c r="R192" s="7" t="s">
        <v>72</v>
      </c>
      <c r="S192" s="42">
        <v>1708000</v>
      </c>
      <c r="T192" s="42" t="s">
        <v>390</v>
      </c>
      <c r="U192" s="42" t="s">
        <v>391</v>
      </c>
      <c r="V192" s="55">
        <v>48141010311</v>
      </c>
      <c r="W192" s="55">
        <v>128</v>
      </c>
      <c r="X192" s="37">
        <v>14</v>
      </c>
      <c r="Y192" s="37">
        <v>4</v>
      </c>
      <c r="Z192" s="37">
        <v>8</v>
      </c>
      <c r="AA192" s="37">
        <v>4</v>
      </c>
      <c r="AB192" s="37">
        <v>0</v>
      </c>
      <c r="AC192" s="37">
        <v>0</v>
      </c>
      <c r="AD192" s="37">
        <v>158</v>
      </c>
      <c r="AE192" s="7"/>
      <c r="AF192" s="42">
        <v>14130.324319996125</v>
      </c>
      <c r="AG192" s="95"/>
    </row>
    <row r="193" spans="1:107" ht="15" x14ac:dyDescent="0.25">
      <c r="A193" s="100" t="s">
        <v>24</v>
      </c>
      <c r="B193" s="15"/>
      <c r="C193" s="67">
        <v>3126818.5963568208</v>
      </c>
      <c r="D193" s="71"/>
      <c r="E193" s="73"/>
      <c r="F193" s="71"/>
      <c r="G193" s="71"/>
      <c r="H193" s="73"/>
      <c r="I193" s="24"/>
      <c r="J193" s="22"/>
      <c r="K193" s="22"/>
      <c r="L193" s="22"/>
      <c r="M193" s="22"/>
      <c r="N193" s="16"/>
      <c r="O193" s="16"/>
      <c r="P193" s="16"/>
      <c r="Q193" s="16"/>
      <c r="R193" s="17" t="s">
        <v>20</v>
      </c>
      <c r="S193" s="41">
        <f>SUM(S189:S192)</f>
        <v>7083000</v>
      </c>
      <c r="T193" s="18"/>
      <c r="U193" s="16"/>
      <c r="V193" s="60"/>
      <c r="W193" s="16"/>
      <c r="X193" s="18"/>
      <c r="Y193" s="18"/>
      <c r="AC193" s="34"/>
      <c r="AD193" s="34"/>
      <c r="AE193"/>
      <c r="AF193" s="38"/>
      <c r="AG193" s="95"/>
      <c r="AH193"/>
      <c r="AI193"/>
      <c r="AJ193"/>
      <c r="AK193"/>
      <c r="AL193"/>
      <c r="AM193"/>
      <c r="AN193"/>
      <c r="AO193"/>
      <c r="AP193"/>
      <c r="AQ193"/>
      <c r="AR193"/>
      <c r="AS193"/>
      <c r="AT193"/>
      <c r="AU193"/>
      <c r="AV193"/>
      <c r="AW193"/>
      <c r="AX193"/>
      <c r="AY193"/>
      <c r="AZ193"/>
      <c r="BA193"/>
      <c r="BB193"/>
      <c r="BC193"/>
      <c r="BD193"/>
      <c r="BE193"/>
      <c r="BF193"/>
      <c r="BG193"/>
      <c r="BH193"/>
      <c r="BI193"/>
      <c r="BJ193"/>
      <c r="BK193"/>
      <c r="BL193"/>
      <c r="BM193"/>
      <c r="BN193"/>
      <c r="BO193"/>
      <c r="BP193"/>
      <c r="BQ193"/>
      <c r="BR193"/>
      <c r="BS193"/>
      <c r="BT193"/>
      <c r="BU193"/>
      <c r="BV193"/>
      <c r="BW193"/>
      <c r="BX193"/>
      <c r="BY193"/>
      <c r="BZ193"/>
      <c r="CA193"/>
      <c r="CB193"/>
      <c r="CC193"/>
      <c r="CD193"/>
      <c r="CE193"/>
      <c r="CF193"/>
      <c r="CG193"/>
      <c r="CH193"/>
      <c r="CI193"/>
      <c r="CJ193"/>
      <c r="CK193"/>
      <c r="CL193"/>
      <c r="CM193"/>
      <c r="CN193"/>
      <c r="CO193"/>
      <c r="CP193"/>
      <c r="CQ193"/>
      <c r="CR193"/>
      <c r="CS193"/>
      <c r="CT193"/>
      <c r="CU193"/>
      <c r="CV193"/>
      <c r="CW193"/>
      <c r="CX193"/>
      <c r="CY193"/>
      <c r="CZ193"/>
      <c r="DA193"/>
      <c r="DB193"/>
      <c r="DC193"/>
    </row>
    <row r="194" spans="1:107" x14ac:dyDescent="0.2">
      <c r="C194" s="68"/>
      <c r="D194" s="13"/>
      <c r="E194" s="70"/>
      <c r="F194" s="13"/>
      <c r="G194" s="13"/>
      <c r="H194" s="70"/>
    </row>
    <row r="195" spans="1:107" ht="15" customHeight="1" x14ac:dyDescent="0.2">
      <c r="A195" s="102" t="s">
        <v>59</v>
      </c>
      <c r="B195" s="25"/>
      <c r="C195" s="69">
        <v>93872493.00000003</v>
      </c>
      <c r="D195" s="72" t="s">
        <v>398</v>
      </c>
      <c r="E195" s="80"/>
      <c r="F195" s="72">
        <v>97</v>
      </c>
      <c r="G195" s="72"/>
      <c r="H195" s="80"/>
      <c r="I195" s="25"/>
      <c r="J195" s="27"/>
      <c r="K195" s="106" t="s">
        <v>55</v>
      </c>
      <c r="L195" s="106"/>
      <c r="M195" s="106"/>
      <c r="N195" s="106"/>
      <c r="O195" s="106"/>
      <c r="P195" s="106"/>
      <c r="Q195" s="106"/>
      <c r="R195" s="106"/>
      <c r="S195" s="44">
        <f>S193+S186+S182+S178+S173+S165+S160+S155+S148+S135+S131+S125+S119+S113+S108+S94+S90+S85+S81+S77+S71+S52+S47+S43+S39+S34+S29</f>
        <v>154973051.56792402</v>
      </c>
      <c r="T195" s="26"/>
    </row>
    <row r="196" spans="1:107" x14ac:dyDescent="0.2">
      <c r="C196" s="13"/>
      <c r="D196" s="13"/>
      <c r="E196" s="70"/>
      <c r="F196" s="13"/>
      <c r="G196" s="13"/>
      <c r="H196" s="70"/>
    </row>
  </sheetData>
  <sheetProtection formatCells="0" formatColumns="0" formatRows="0" insertColumns="0" insertRows="0" insertHyperlinks="0" deleteColumns="0" deleteRows="0" sort="0" autoFilter="0" pivotTables="0"/>
  <sortState xmlns:xlrd2="http://schemas.microsoft.com/office/spreadsheetml/2017/richdata2" ref="A102:AG107">
    <sortCondition sortBy="cellColor" ref="A102:A107" dxfId="0"/>
    <sortCondition descending="1" ref="AD102:AD107"/>
    <sortCondition ref="AF102:AF107"/>
  </sortState>
  <mergeCells count="5">
    <mergeCell ref="K195:R195"/>
    <mergeCell ref="A10:B10"/>
    <mergeCell ref="A6:L9"/>
    <mergeCell ref="D10:U10"/>
    <mergeCell ref="S7:V9"/>
  </mergeCells>
  <pageMargins left="0.5" right="0.3" top="0.4" bottom="0.4" header="0.3" footer="0.3"/>
  <pageSetup paperSize="5" scale="55" fitToHeight="6" orientation="landscape" r:id="rId1"/>
  <rowBreaks count="4" manualBreakCount="4">
    <brk id="52" max="33" man="1"/>
    <brk id="78" max="33" man="1"/>
    <brk id="102" max="33" man="1"/>
    <brk id="178" max="3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Submissions</vt:lpstr>
      <vt:lpstr>Submissions!Print_Area</vt:lpstr>
      <vt:lpstr>Submissions!Print_Titles</vt:lpstr>
    </vt:vector>
  </TitlesOfParts>
  <Company>Microsoft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2020 9% Housing Tax Credit Pre-Application Log (XLSX) (January 17)</dc:title>
  <dc:subject>2018 Competitive HTC Pre-Application Submissions</dc:subject>
  <dc:creator>TDHCA</dc:creator>
  <cp:keywords>2020 9% Housing Tax Credit Pre-Application Log (XLSX) (January 17)</cp:keywords>
  <dc:description>2018 Competitive HTC Pre-Application Submissions received at jotform.com 1515539489</dc:description>
  <cp:lastModifiedBy>Joshua Goldberger</cp:lastModifiedBy>
  <cp:lastPrinted>2025-03-06T15:46:49Z</cp:lastPrinted>
  <dcterms:created xsi:type="dcterms:W3CDTF">2018-01-09T23:11:29Z</dcterms:created>
  <dcterms:modified xsi:type="dcterms:W3CDTF">2025-04-29T21:50:26Z</dcterms:modified>
  <cp:category>2020 9HTC preapps</cp:category>
</cp:coreProperties>
</file>