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T:\mfmu\2026\2026 Application Logs\Competitive\Posted Logs\"/>
    </mc:Choice>
  </mc:AlternateContent>
  <xr:revisionPtr revIDLastSave="0" documentId="8_{B05D45B3-7ADB-4815-A916-65DC5880759D}" xr6:coauthVersionLast="47" xr6:coauthVersionMax="47" xr10:uidLastSave="{00000000-0000-0000-0000-000000000000}"/>
  <bookViews>
    <workbookView xWindow="-120" yWindow="-120" windowWidth="29040" windowHeight="15840" xr2:uid="{00000000-000D-0000-FFFF-FFFF00000000}"/>
  </bookViews>
  <sheets>
    <sheet name="Submissions" sheetId="1" r:id="rId1"/>
    <sheet name="Credit Returns" sheetId="2" r:id="rId2"/>
  </sheets>
  <definedNames>
    <definedName name="_xlnm._FilterDatabase" localSheetId="0" hidden="1">Submissions!$A$87:$DE$88</definedName>
    <definedName name="_xlnm.Print_Area" localSheetId="0">Submissions!$A$1:$AG$214</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2" i="1" l="1"/>
  <c r="C137" i="1"/>
  <c r="C125" i="1"/>
  <c r="C80" i="1"/>
  <c r="C213" i="1" l="1"/>
  <c r="S79" i="1" l="1"/>
  <c r="S105" i="1"/>
  <c r="S153" i="1"/>
  <c r="S211" i="1"/>
  <c r="S93" i="1"/>
  <c r="S49" i="1"/>
  <c r="S213" i="1" l="1"/>
</calcChain>
</file>

<file path=xl/sharedStrings.xml><?xml version="1.0" encoding="utf-8"?>
<sst xmlns="http://schemas.openxmlformats.org/spreadsheetml/2006/main" count="1358" uniqueCount="569">
  <si>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</si>
  <si>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</si>
  <si>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</si>
  <si>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</si>
  <si>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</si>
  <si>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</si>
  <si>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</si>
  <si>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</si>
  <si>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</si>
  <si>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</si>
  <si>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</si>
  <si>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</si>
  <si>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</si>
  <si>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</si>
  <si>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</si>
  <si>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</si>
  <si>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</si>
  <si>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</si>
  <si>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</si>
  <si>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</si>
  <si>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</si>
  <si>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</si>
  <si>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</si>
  <si>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</si>
  <si>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</si>
  <si>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</si>
  <si>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</si>
  <si>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</si>
  <si>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</si>
  <si>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</si>
  <si>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</si>
  <si>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</si>
  <si>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</si>
  <si>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</si>
  <si>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</si>
  <si>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</si>
  <si>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</si>
  <si>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</si>
  <si>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</si>
  <si>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</si>
  <si>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</si>
  <si>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</si>
  <si>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</si>
  <si>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</si>
  <si>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</si>
  <si>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</si>
  <si>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</si>
  <si>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</si>
  <si>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</si>
  <si>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</si>
  <si>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</si>
  <si>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</si>
  <si>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</si>
  <si>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</si>
  <si>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</si>
  <si>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</si>
  <si>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</si>
  <si>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</si>
  <si>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</si>
  <si>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</si>
  <si>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</si>
  <si>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</si>
  <si>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</si>
  <si>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 xml:space="preserve"> §11.7(1) USDA      Tie -Breaker </t>
  </si>
  <si>
    <t>2026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</si>
  <si>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</si>
  <si>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</si>
  <si>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 xml:space="preserve">Notes </t>
  </si>
  <si>
    <t>Applications:</t>
  </si>
  <si>
    <t>The 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Not all Applications have been reviewed by staff. The 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</si>
  <si>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r>
      <t>Application Submission Log</t>
    </r>
    <r>
      <rPr>
        <sz val="16"/>
        <color rgb="FF000000"/>
        <rFont val="Cambria"/>
        <family val="1"/>
      </rPr>
      <t xml:space="preserve"> </t>
    </r>
  </si>
  <si>
    <t>Total Score</t>
  </si>
  <si>
    <t>GardenWalk of Porter</t>
  </si>
  <si>
    <t>24183 Ford Rd.</t>
  </si>
  <si>
    <t>Porter</t>
  </si>
  <si>
    <t>Montgomery</t>
  </si>
  <si>
    <t>Rural</t>
  </si>
  <si>
    <t>X</t>
  </si>
  <si>
    <t>Acquisition/Rehab</t>
  </si>
  <si>
    <t>General</t>
  </si>
  <si>
    <t>Derrick Hamilton</t>
  </si>
  <si>
    <t>Shawn Smith</t>
  </si>
  <si>
    <t>GardenWalk of Santa Fe</t>
  </si>
  <si>
    <t>12200 11th St.</t>
  </si>
  <si>
    <t>Santa Fe</t>
  </si>
  <si>
    <t>Galveston</t>
  </si>
  <si>
    <t>SavannahPark of Winnie</t>
  </si>
  <si>
    <t>218 Magnolia Ave. #33</t>
  </si>
  <si>
    <t>Winnie</t>
  </si>
  <si>
    <t>Chambers</t>
  </si>
  <si>
    <t>Elderly</t>
  </si>
  <si>
    <t>Country Village Apartments</t>
  </si>
  <si>
    <t>606 E Kennedy Avenue</t>
  </si>
  <si>
    <t>Sabinal</t>
  </si>
  <si>
    <t>Uvalde</t>
  </si>
  <si>
    <t>Dennis Hoover</t>
  </si>
  <si>
    <t>Kim Youngquist</t>
  </si>
  <si>
    <t>Casa de Valle</t>
  </si>
  <si>
    <t>201 Morning Glory Drive</t>
  </si>
  <si>
    <t>Rio Hondo</t>
  </si>
  <si>
    <t>Cameron</t>
  </si>
  <si>
    <t>Los Laureles</t>
  </si>
  <si>
    <t>1100 E Santa Rosa Ave</t>
  </si>
  <si>
    <t>Edcouch</t>
  </si>
  <si>
    <t>Hidalgo</t>
  </si>
  <si>
    <t>Stonewood Apartments</t>
  </si>
  <si>
    <t>110 N 14th St</t>
  </si>
  <si>
    <t>Midlothian</t>
  </si>
  <si>
    <t>Ellis</t>
  </si>
  <si>
    <t>Urban</t>
  </si>
  <si>
    <t>Mason Benbow</t>
  </si>
  <si>
    <t>Christina Wright</t>
  </si>
  <si>
    <t>Woodridge Apartments</t>
  </si>
  <si>
    <t>2617 US Highway 82 &amp; 2609 East Highway 82</t>
  </si>
  <si>
    <t>Gainesville</t>
  </si>
  <si>
    <t>Cooke</t>
  </si>
  <si>
    <t>Woodlawn Pines</t>
  </si>
  <si>
    <t>2710 West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</si>
  <si>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</si>
  <si>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</si>
  <si>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</si>
  <si>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</si>
  <si>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</si>
  <si>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</si>
  <si>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</si>
  <si>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</si>
  <si>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</si>
  <si>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</si>
  <si>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</si>
  <si>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</si>
  <si>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</si>
  <si>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</si>
  <si>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</si>
  <si>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</si>
  <si>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</si>
  <si>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</si>
  <si>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</si>
  <si>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</si>
  <si>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</si>
  <si>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Reconstruction</t>
  </si>
  <si>
    <t>Lazaro Guerra</t>
  </si>
  <si>
    <t>David Salazar</t>
  </si>
  <si>
    <t>Frio Bend</t>
  </si>
  <si>
    <t>3500 &amp; 3503 Camino Real</t>
  </si>
  <si>
    <t>Devonshire Station</t>
  </si>
  <si>
    <t>291 Ritchie Rd</t>
  </si>
  <si>
    <t>Hewitt</t>
  </si>
  <si>
    <t>McLennon</t>
  </si>
  <si>
    <t>Colton Kyle</t>
  </si>
  <si>
    <t>Micah Strange</t>
  </si>
  <si>
    <t>111 W Travis (f/k/a Robert E Lee Apartments)</t>
  </si>
  <si>
    <t>111 W Travis Street</t>
  </si>
  <si>
    <t>Seema Kairam</t>
  </si>
  <si>
    <t>Lucila Diaz</t>
  </si>
  <si>
    <t>Avalon at Levelland</t>
  </si>
  <si>
    <t>508 Clubview Drive</t>
  </si>
  <si>
    <t>Levelland</t>
  </si>
  <si>
    <t>Hockley</t>
  </si>
  <si>
    <t>New Construction</t>
  </si>
  <si>
    <t>Nathan Joseph</t>
  </si>
  <si>
    <t>Christopher Tritsis</t>
  </si>
  <si>
    <t>The Highlands</t>
  </si>
  <si>
    <t>1200 N Wells St</t>
  </si>
  <si>
    <t>Pampa</t>
  </si>
  <si>
    <t>Gray</t>
  </si>
  <si>
    <t>CJ Lintner</t>
  </si>
  <si>
    <t>Paul Moore</t>
  </si>
  <si>
    <t>Tecovas Terrace II</t>
  </si>
  <si>
    <t>1601 Se 28th Avenue</t>
  </si>
  <si>
    <t>Amarillo</t>
  </si>
  <si>
    <t>Potter</t>
  </si>
  <si>
    <t>Jason Lain</t>
  </si>
  <si>
    <t>Clay Cooper</t>
  </si>
  <si>
    <t>Troveta Terrace</t>
  </si>
  <si>
    <t>North end of cul-de-sac of Ross Street</t>
  </si>
  <si>
    <t>Randall</t>
  </si>
  <si>
    <t>Canyon West Senior Living</t>
  </si>
  <si>
    <t>4502 Ironton Ave</t>
  </si>
  <si>
    <t>Lubbock</t>
  </si>
  <si>
    <t>Jay Milam</t>
  </si>
  <si>
    <t>Wallace Reed</t>
  </si>
  <si>
    <t>Amarillo Lofts</t>
  </si>
  <si>
    <t>~6601 Lowes Lane</t>
  </si>
  <si>
    <t>Ronnie Gyani</t>
  </si>
  <si>
    <t>Jonathan Estrada</t>
  </si>
  <si>
    <t>58th Manor</t>
  </si>
  <si>
    <t>Northwest corner of SW 58 Ave and S Washington St</t>
  </si>
  <si>
    <t>Brian Kimes</t>
  </si>
  <si>
    <t>Jim Markel</t>
  </si>
  <si>
    <t>Abbington Gordon Lake</t>
  </si>
  <si>
    <t>Approx 400' South of Intersection of N. Pacific Ave and Council Dr</t>
  </si>
  <si>
    <t>Iowa Park</t>
  </si>
  <si>
    <t>Wichita</t>
  </si>
  <si>
    <t>Eric Buffenbarger</t>
  </si>
  <si>
    <t>Linda Pitts</t>
  </si>
  <si>
    <t>Burkburnett Royal Gardens</t>
  </si>
  <si>
    <t>~350 D W Taylor Road</t>
  </si>
  <si>
    <t xml:space="preserve">Burkburnett </t>
  </si>
  <si>
    <t>Karim Jooma</t>
  </si>
  <si>
    <t>Meghan Cano</t>
  </si>
  <si>
    <t>Parker Terrace</t>
  </si>
  <si>
    <t>NEC of N 5th St and Orange St</t>
  </si>
  <si>
    <t>Abilene</t>
  </si>
  <si>
    <t>Taylor</t>
  </si>
  <si>
    <t>Lucas Lofts</t>
  </si>
  <si>
    <t>2206 Lucas Avenue</t>
  </si>
  <si>
    <t>Wichita Falls</t>
  </si>
  <si>
    <t>April Engstrom</t>
  </si>
  <si>
    <t>Meredith Edwards</t>
  </si>
  <si>
    <t>Reserve at Terrell</t>
  </si>
  <si>
    <t>NEC Allen St and Lane St</t>
  </si>
  <si>
    <t>Terrell</t>
  </si>
  <si>
    <t>Kaufman</t>
  </si>
  <si>
    <t>Brian McGeady</t>
  </si>
  <si>
    <t>Justin Gregory</t>
  </si>
  <si>
    <t>Gainesville Trails</t>
  </si>
  <si>
    <t>420 W Garnett</t>
  </si>
  <si>
    <t>Michael Fogel</t>
  </si>
  <si>
    <t>Campbell Place</t>
  </si>
  <si>
    <t>6608, 6700, 6704 and 6710 U.S. 287 Frontage Road</t>
  </si>
  <si>
    <t>Arlington</t>
  </si>
  <si>
    <t>Tarrant</t>
  </si>
  <si>
    <t>Zachary Cavender</t>
  </si>
  <si>
    <t>Evan Bopp</t>
  </si>
  <si>
    <t>The Broderick</t>
  </si>
  <si>
    <t>12800 Coit Rd.</t>
  </si>
  <si>
    <t>Dallas</t>
  </si>
  <si>
    <t>Shannon Ortleb</t>
  </si>
  <si>
    <t>Will Henderson</t>
  </si>
  <si>
    <t>Reserve at Augustine</t>
  </si>
  <si>
    <t>115 S St Augustine Rd</t>
  </si>
  <si>
    <t>Everman Senior Living</t>
  </si>
  <si>
    <t>1700 Everman Parkway</t>
  </si>
  <si>
    <t>Fort Worth</t>
  </si>
  <si>
    <t>Jacob Mooney</t>
  </si>
  <si>
    <t>Fred Merrill</t>
  </si>
  <si>
    <t>McCart Meadows Senior Living</t>
  </si>
  <si>
    <t>7100 McCart Ave.</t>
  </si>
  <si>
    <t>Adrian Iglesias</t>
  </si>
  <si>
    <t>Travis Barber</t>
  </si>
  <si>
    <t>Patriot Pointe at Fox Ave</t>
  </si>
  <si>
    <t>SWC Fox Ave and Edmonds Ln</t>
  </si>
  <si>
    <t>Lewisville</t>
  </si>
  <si>
    <t>Denton</t>
  </si>
  <si>
    <t>The Eleanor</t>
  </si>
  <si>
    <t>Approx. 7030 W. Wheatland Rd.</t>
  </si>
  <si>
    <t>Michael Tibbetts</t>
  </si>
  <si>
    <t>Sandy Watson</t>
  </si>
  <si>
    <t>Rosette Park</t>
  </si>
  <si>
    <t>308 East 8th St &amp; 224 N Patton Ave  &amp; 409 East 9th St</t>
  </si>
  <si>
    <t>Alice Cruz</t>
  </si>
  <si>
    <t>Irma Park</t>
  </si>
  <si>
    <t>1519 Circle Park Blvd</t>
  </si>
  <si>
    <t>Megan Lasch</t>
  </si>
  <si>
    <t>Bella Limon</t>
  </si>
  <si>
    <t>4311 - 4329 Belmont Ave</t>
  </si>
  <si>
    <t>TX</t>
  </si>
  <si>
    <t>Maple Lofts</t>
  </si>
  <si>
    <t>NEQ Graham St &amp; N Bagdad Rd</t>
  </si>
  <si>
    <t>Grand Prairie</t>
  </si>
  <si>
    <t>Karla Burck</t>
  </si>
  <si>
    <t>Heritage at Sublett</t>
  </si>
  <si>
    <t>2120 W Sublett Rd</t>
  </si>
  <si>
    <t>Tisha Vaidya</t>
  </si>
  <si>
    <t>Moira Concannon</t>
  </si>
  <si>
    <t>The Knox Senior Living</t>
  </si>
  <si>
    <t>1421 S Watson Road</t>
  </si>
  <si>
    <t>Shiloh Lofts</t>
  </si>
  <si>
    <t>10810 Shiloh Road</t>
  </si>
  <si>
    <t xml:space="preserve">Dallas </t>
  </si>
  <si>
    <t>Chris Applequist</t>
  </si>
  <si>
    <t>Jason Andrejchak</t>
  </si>
  <si>
    <t>View at Alta Mesa</t>
  </si>
  <si>
    <t>3025 Altamesa Blvd</t>
  </si>
  <si>
    <t>Corry Edwards Townhomes</t>
  </si>
  <si>
    <t>509 Corry A Edwards Dr</t>
  </si>
  <si>
    <t>Kennedale</t>
  </si>
  <si>
    <t>Joseph Agumadu</t>
  </si>
  <si>
    <t>Ikemefuna Enemkpali</t>
  </si>
  <si>
    <t xml:space="preserve">Palladium Denton West Living </t>
  </si>
  <si>
    <t>NEQ of Gardenview Circle and Fallmeadow Street</t>
  </si>
  <si>
    <t xml:space="preserve">Urban </t>
  </si>
  <si>
    <t>Thomas E. Huth</t>
  </si>
  <si>
    <t>Taylor Thomas</t>
  </si>
  <si>
    <t>Crown Heritage Senior Village</t>
  </si>
  <si>
    <t>Approx. 300-302 Fritz Swanson Rd (fka W Lantrip St)</t>
  </si>
  <si>
    <t>Kilgore</t>
  </si>
  <si>
    <t>Gregg</t>
  </si>
  <si>
    <t>Doak Brown</t>
  </si>
  <si>
    <t>Jack Bonnette</t>
  </si>
  <si>
    <t>Longview Senior Lofts</t>
  </si>
  <si>
    <t>2301 W Loop 281</t>
  </si>
  <si>
    <t>Longview</t>
  </si>
  <si>
    <t>Tyler Senior Village</t>
  </si>
  <si>
    <t>712 N. Broadway Ave</t>
  </si>
  <si>
    <t>Tyler</t>
  </si>
  <si>
    <t>Smith</t>
  </si>
  <si>
    <t>Livingston Estates</t>
  </si>
  <si>
    <t>Approx. 1071 W. Church St (Polk CAD ID 11545, 11755)</t>
  </si>
  <si>
    <t>Livingston</t>
  </si>
  <si>
    <t>Polk</t>
  </si>
  <si>
    <t>Jeremy Mears</t>
  </si>
  <si>
    <t>Villages at Orange</t>
  </si>
  <si>
    <t>Approx. 1725 N 37th St</t>
  </si>
  <si>
    <t>Orange</t>
  </si>
  <si>
    <t>Orange Senior Village</t>
  </si>
  <si>
    <t>1704 N 14th St</t>
  </si>
  <si>
    <t>Dayton Retirement Center 2</t>
  </si>
  <si>
    <t>1800 N Winfree</t>
  </si>
  <si>
    <t xml:space="preserve">Dayton </t>
  </si>
  <si>
    <t>Charles Holcomb</t>
  </si>
  <si>
    <t>Michell Farmer</t>
  </si>
  <si>
    <t>Easy Street Lofts</t>
  </si>
  <si>
    <t xml:space="preserve">600 Easy St. </t>
  </si>
  <si>
    <t>Alejandro Martinez</t>
  </si>
  <si>
    <t>Mark A. Wilson</t>
  </si>
  <si>
    <t>Huntsville Village</t>
  </si>
  <si>
    <t>3508 Montgomery Rd</t>
  </si>
  <si>
    <t>Huntsville</t>
  </si>
  <si>
    <t>Walker</t>
  </si>
  <si>
    <t>Barbara Jordan Lofts</t>
  </si>
  <si>
    <t>600 Easy Street</t>
  </si>
  <si>
    <t>Emancipation West</t>
  </si>
  <si>
    <t>2718 Emancipation Ave.</t>
  </si>
  <si>
    <t>Houston</t>
  </si>
  <si>
    <t>Harris</t>
  </si>
  <si>
    <t>Emily Abeln</t>
  </si>
  <si>
    <t>Joel North</t>
  </si>
  <si>
    <t>The Grove at Deerbrook</t>
  </si>
  <si>
    <t>SEQ Deerbrook Park Blvd and Orchard Ridge Ln</t>
  </si>
  <si>
    <t>Jeremy Bartholomew</t>
  </si>
  <si>
    <t>Carrie Ford Compton</t>
  </si>
  <si>
    <t>Hartwood at Barker Cypress</t>
  </si>
  <si>
    <t>2501 Barker Cypress Rd.</t>
  </si>
  <si>
    <t>Nathan Kelley</t>
  </si>
  <si>
    <t>Jela Henderson</t>
  </si>
  <si>
    <t>Hartwood at Cypresswood</t>
  </si>
  <si>
    <t>22815 Cypresswood Dr.</t>
  </si>
  <si>
    <t>Spring</t>
  </si>
  <si>
    <t>Lofts at Riverside</t>
  </si>
  <si>
    <t>SWC of Riverside Grove Dr and Addicks Clodine Rd</t>
  </si>
  <si>
    <t>Fort Bend</t>
  </si>
  <si>
    <t>Russ Michaels</t>
  </si>
  <si>
    <t>Jennifer Bartlett</t>
  </si>
  <si>
    <t>Lofts at Wayfarer</t>
  </si>
  <si>
    <t>SWC of Blackhawk Blvd and Texas Sage Dr</t>
  </si>
  <si>
    <t>Residences at Sakowitz</t>
  </si>
  <si>
    <t>1702 Sakowitz Street</t>
  </si>
  <si>
    <t>The Hill</t>
  </si>
  <si>
    <t>3838 Hillcroft Ave.</t>
  </si>
  <si>
    <t>Supportive Housing</t>
  </si>
  <si>
    <t>Chris Seay</t>
  </si>
  <si>
    <t>Chris Yuko</t>
  </si>
  <si>
    <t>Oasis Gardens</t>
  </si>
  <si>
    <t>12709 Beechnut St.</t>
  </si>
  <si>
    <t>Ben St. Martin</t>
  </si>
  <si>
    <t>Iggy Grillo</t>
  </si>
  <si>
    <t>Greens at Retton</t>
  </si>
  <si>
    <t>NWC of Retton Dr. &amp; Northwest Frwy.</t>
  </si>
  <si>
    <t>Les Kilday</t>
  </si>
  <si>
    <t>Phyllis Sefeldt</t>
  </si>
  <si>
    <t>Aldine Station</t>
  </si>
  <si>
    <t>SEC of Aldine Mail Rte Rd and Fall Meadow Ln</t>
  </si>
  <si>
    <t>Ariana Brendle</t>
  </si>
  <si>
    <t>Oscar Paul</t>
  </si>
  <si>
    <t>West Fork Place</t>
  </si>
  <si>
    <t>West side of Kingwood Place, Dr., south of Kingwood Medical Drive</t>
  </si>
  <si>
    <t>Toby Williams</t>
  </si>
  <si>
    <t>Taylor Pate</t>
  </si>
  <si>
    <t>Legacy Park</t>
  </si>
  <si>
    <t>2460 Barker Oaks Dr</t>
  </si>
  <si>
    <t>Victory Lofts</t>
  </si>
  <si>
    <t>SWQ of S Victory St and Bradmar St</t>
  </si>
  <si>
    <t>NHH Little York</t>
  </si>
  <si>
    <t>5716 Little York Road</t>
  </si>
  <si>
    <t>Ron Lastimosa</t>
  </si>
  <si>
    <t>Katie Stewart-Anchondo</t>
  </si>
  <si>
    <t>The Sunstone</t>
  </si>
  <si>
    <t>East side of State Highway 6 and South of Briar Forest Drive</t>
  </si>
  <si>
    <t>Janine Sisak</t>
  </si>
  <si>
    <t>Andrew Sinnott</t>
  </si>
  <si>
    <t>The Maven</t>
  </si>
  <si>
    <t>618 E. Highland Mall Boulevard</t>
  </si>
  <si>
    <t>Austin</t>
  </si>
  <si>
    <t>Travis</t>
  </si>
  <si>
    <t>Jordan II Apartments</t>
  </si>
  <si>
    <t>approx. 2701 1/2 Philomena St.</t>
  </si>
  <si>
    <t>Sabrina Butler</t>
  </si>
  <si>
    <t>Tillie Croxdale</t>
  </si>
  <si>
    <t>Residences@Springdale</t>
  </si>
  <si>
    <t>5612 Springdale Rd</t>
  </si>
  <si>
    <t>Stephen Brown</t>
  </si>
  <si>
    <t>Sallie Burchett</t>
  </si>
  <si>
    <t>Rowen Vale</t>
  </si>
  <si>
    <t>206 E Annie Street</t>
  </si>
  <si>
    <t>The Lenora</t>
  </si>
  <si>
    <t>4507 Menchaca Rd</t>
  </si>
  <si>
    <t>Gatesville Terrace</t>
  </si>
  <si>
    <t>300 Block of S Hwy 36 Bypass</t>
  </si>
  <si>
    <t>Gatesville</t>
  </si>
  <si>
    <t>Coryell</t>
  </si>
  <si>
    <t>Trails Apartments</t>
  </si>
  <si>
    <t>NWC of Gurley Ln &amp; S 21st St</t>
  </si>
  <si>
    <t>Waco</t>
  </si>
  <si>
    <t>McLennan</t>
  </si>
  <si>
    <t>Enrique Flores, IV</t>
  </si>
  <si>
    <t>Michael Tamez</t>
  </si>
  <si>
    <t>The Madelyn</t>
  </si>
  <si>
    <t>Approximately the 5100 Block of Desert Willow Drive</t>
  </si>
  <si>
    <t>Killeen</t>
  </si>
  <si>
    <t>Bell</t>
  </si>
  <si>
    <t>Clifton E. Phillips</t>
  </si>
  <si>
    <t>Mercedez Acuna</t>
  </si>
  <si>
    <t>Knoxwood Crossing</t>
  </si>
  <si>
    <t>2735 South Harvey Mitchell Pkwy</t>
  </si>
  <si>
    <t>College Station</t>
  </si>
  <si>
    <t>Brazos</t>
  </si>
  <si>
    <t>Asteri Waco</t>
  </si>
  <si>
    <t>1704 South 18th Street</t>
  </si>
  <si>
    <t>Inez Russell</t>
  </si>
  <si>
    <t>Valentin DeLeon</t>
  </si>
  <si>
    <t>Stoneledge Flats</t>
  </si>
  <si>
    <t>Approx 2101 N Stoneledge Dr</t>
  </si>
  <si>
    <t>Kerrville</t>
  </si>
  <si>
    <t>Kerr</t>
  </si>
  <si>
    <t>Sarah Andre</t>
  </si>
  <si>
    <t>Rebecca Broadbent</t>
  </si>
  <si>
    <t>Roadrunner Lofts</t>
  </si>
  <si>
    <t>Approx 3400 TX  534 Loop</t>
  </si>
  <si>
    <t>Vista at Culebra</t>
  </si>
  <si>
    <t>East of Culebra Road and Arcadia Creek</t>
  </si>
  <si>
    <t>Dan Wilson</t>
  </si>
  <si>
    <t>Carine Yhap</t>
  </si>
  <si>
    <t>Village at Ellison</t>
  </si>
  <si>
    <t>1460 S. Ellison Drive</t>
  </si>
  <si>
    <t>Cindy Marquez</t>
  </si>
  <si>
    <t>Cassidy Smith</t>
  </si>
  <si>
    <t>The Judy at VIDA</t>
  </si>
  <si>
    <t xml:space="preserve">10345 S Zarzamora Street												</t>
  </si>
  <si>
    <t xml:space="preserve">78224		</t>
  </si>
  <si>
    <t xml:space="preserve">Bexar			</t>
  </si>
  <si>
    <t>Pedro Alanis</t>
  </si>
  <si>
    <t>NHH Culebra</t>
  </si>
  <si>
    <t>7796 Culebra Road</t>
  </si>
  <si>
    <t>Nuestra Tierra</t>
  </si>
  <si>
    <t>9000 block of Guilbeau Road</t>
  </si>
  <si>
    <t>Val DeLeon</t>
  </si>
  <si>
    <t>Eden Scott</t>
  </si>
  <si>
    <t>Lofts at Robstown</t>
  </si>
  <si>
    <t>NWC of CR 44 and CR 69</t>
  </si>
  <si>
    <t>Robstown</t>
  </si>
  <si>
    <t>Nueces</t>
  </si>
  <si>
    <t>Ortiz Lofts</t>
  </si>
  <si>
    <t>NWC of County Road 44 &amp; County Road 69</t>
  </si>
  <si>
    <t xml:space="preserve">Breezy Meadows												</t>
  </si>
  <si>
    <t>600 Block of Wright Street</t>
  </si>
  <si>
    <t>Robstown				`</t>
  </si>
  <si>
    <t xml:space="preserve">78380		</t>
  </si>
  <si>
    <t xml:space="preserve">Nueces			</t>
  </si>
  <si>
    <t xml:space="preserve">Rural			</t>
  </si>
  <si>
    <t xml:space="preserve">Rick Deyoe													</t>
  </si>
  <si>
    <t xml:space="preserve">Alma Cobb													</t>
  </si>
  <si>
    <t>Palms at Gollihar</t>
  </si>
  <si>
    <t>5.25 Acres of Greenwood Drive and Gollihar Road</t>
  </si>
  <si>
    <t>Corpus Christi</t>
  </si>
  <si>
    <t>Sea Gulf Villas</t>
  </si>
  <si>
    <t>416 N Chaparral St</t>
  </si>
  <si>
    <t>Lisa Vecchietti</t>
  </si>
  <si>
    <t>David Fournier</t>
  </si>
  <si>
    <t>Texano Apartments</t>
  </si>
  <si>
    <t>SEC Texano Drive and S 15th St</t>
  </si>
  <si>
    <t>Whitetail Ridge</t>
  </si>
  <si>
    <t>SEQ Las Palmas Blvd. and Mars Dr., Cotulla, TX 78014</t>
  </si>
  <si>
    <t>Cotulla</t>
  </si>
  <si>
    <t>La Salle</t>
  </si>
  <si>
    <t>Deborah Welchel</t>
  </si>
  <si>
    <t>Debashish Chakravarty</t>
  </si>
  <si>
    <t>Desert Springs</t>
  </si>
  <si>
    <t>1203 North Bedell Avenue</t>
  </si>
  <si>
    <t>Del Rio</t>
  </si>
  <si>
    <t>Val Verde</t>
  </si>
  <si>
    <t>Mario Trevino</t>
  </si>
  <si>
    <t>Ironwood Apartments</t>
  </si>
  <si>
    <t>NEQ of E. Dicker Rd. &amp; S. McColl Rd.</t>
  </si>
  <si>
    <t>McAllen</t>
  </si>
  <si>
    <t>Henry Flores</t>
  </si>
  <si>
    <t>Lofts at Juniors</t>
  </si>
  <si>
    <t>~305 W. Main Avenue</t>
  </si>
  <si>
    <t>Alton</t>
  </si>
  <si>
    <t>Ryan Lollis</t>
  </si>
  <si>
    <t>Sally Hedrick</t>
  </si>
  <si>
    <t>The Enclave at Riverbank</t>
  </si>
  <si>
    <t>NWQ of Riverbank Dr. and Elk Dr.</t>
  </si>
  <si>
    <t>Laredo</t>
  </si>
  <si>
    <t>Webb</t>
  </si>
  <si>
    <t>Orchid Place</t>
  </si>
  <si>
    <t>4101 N 25th Ln.</t>
  </si>
  <si>
    <t>Legacy Palmera Apartments</t>
  </si>
  <si>
    <t>Paredes Apartments</t>
  </si>
  <si>
    <t>Approx 5101 Paredes Line Rd</t>
  </si>
  <si>
    <t>Brownsville</t>
  </si>
  <si>
    <t>Hudson Hallmark</t>
  </si>
  <si>
    <t>NEC Ruben M Torres &amp; Hudson Blvd</t>
  </si>
  <si>
    <t>Shane Lynch</t>
  </si>
  <si>
    <t>Wallace Reed V</t>
  </si>
  <si>
    <t>Lantern at Big Spring</t>
  </si>
  <si>
    <t>NWC of Sunset Ave. and Birdwell Ln.</t>
  </si>
  <si>
    <t>Big Spring</t>
  </si>
  <si>
    <t>Howard</t>
  </si>
  <si>
    <t xml:space="preserve">Rural </t>
  </si>
  <si>
    <t>Crestwood Terrace Apartments</t>
  </si>
  <si>
    <t>3130 W Beauregard Ave.</t>
  </si>
  <si>
    <t>San Angelo</t>
  </si>
  <si>
    <t>Tom Green</t>
  </si>
  <si>
    <t>Hallmark Tower</t>
  </si>
  <si>
    <t>311 W 4th St</t>
  </si>
  <si>
    <t>Odessa</t>
  </si>
  <si>
    <t>Ector</t>
  </si>
  <si>
    <t>Glenn Lynch</t>
  </si>
  <si>
    <t>Wallace Lee Reed V</t>
  </si>
  <si>
    <t>Centennial Park Lofts</t>
  </si>
  <si>
    <t>401 W Texas Ave</t>
  </si>
  <si>
    <t>Midland</t>
  </si>
  <si>
    <t>Wildcat Villas</t>
  </si>
  <si>
    <t>SEQ of Wildcat Dr and 4th St</t>
  </si>
  <si>
    <t>Anthony</t>
  </si>
  <si>
    <t>El Paso</t>
  </si>
  <si>
    <t>Roy Lopez</t>
  </si>
  <si>
    <t>Ike Monty</t>
  </si>
  <si>
    <t>Valley View Villas</t>
  </si>
  <si>
    <t>SEQ of Fabens and Citizen Transfer Station</t>
  </si>
  <si>
    <t>Fabens</t>
  </si>
  <si>
    <t>Pebble Hills Estates</t>
  </si>
  <si>
    <t>NWC Charles Foster Ave and John Hayes St</t>
  </si>
  <si>
    <t>Cielo Towers II /FKA Cielo Seniors</t>
  </si>
  <si>
    <t>201 Cortez Drive</t>
  </si>
  <si>
    <t>Satish Bhaskar</t>
  </si>
  <si>
    <t>Eastside Crossings II / fka Eastside Crossing Senior</t>
  </si>
  <si>
    <t>Laila H Lane &amp; Joe Battle Blvd</t>
  </si>
  <si>
    <t>Siesta Jardin</t>
  </si>
  <si>
    <t>9009 Dyer St</t>
  </si>
  <si>
    <t xml:space="preserve"> </t>
  </si>
  <si>
    <t xml:space="preserve">X </t>
  </si>
  <si>
    <t>2M Same Year 26105</t>
  </si>
  <si>
    <t>2M Same Year 26242</t>
  </si>
  <si>
    <t>2M Same Year 26109</t>
  </si>
  <si>
    <t>2M Same Year 26035</t>
  </si>
  <si>
    <t>2M Same Year 26184</t>
  </si>
  <si>
    <t>2M Same Year 26016</t>
  </si>
  <si>
    <t>NC/AR</t>
  </si>
  <si>
    <t>Recon/NC</t>
  </si>
  <si>
    <t>AcR/SS</t>
  </si>
  <si>
    <t>Withdrawn</t>
  </si>
  <si>
    <t xml:space="preserve">Terminated  </t>
  </si>
  <si>
    <t>9% HTC Returns</t>
  </si>
  <si>
    <t>The list below includes any credits returned to the Department that are reflected in the estimated amount available to allocate in the Application Log. Applicants that identify inaccurate or missing entries on this list should contact Josh Goldberger at Joshua.Goldberger@tdhca.texas.gov</t>
  </si>
  <si>
    <t>Return Amount</t>
  </si>
  <si>
    <t>Date of Return</t>
  </si>
  <si>
    <t xml:space="preserve">Parkside at Buffalo Bayou </t>
  </si>
  <si>
    <t xml:space="preserve">Nova Lofts fka Cloudhaven  </t>
  </si>
  <si>
    <t xml:space="preserve">Withdrawn </t>
  </si>
  <si>
    <t>Elderly Limit</t>
  </si>
  <si>
    <t xml:space="preserve">Terminated </t>
  </si>
  <si>
    <t>Tie Breaker Determination Pending</t>
  </si>
  <si>
    <t xml:space="preserve">Appeal Granted </t>
  </si>
  <si>
    <t>Version Date:  June 5, 2026</t>
  </si>
  <si>
    <t>Scoring Notice 6/2</t>
  </si>
  <si>
    <t xml:space="preserve">Scoring Notice 6/2. HUD Choice Neighborhood. </t>
  </si>
  <si>
    <t xml:space="preserve">Termination Pending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</si>
</sst>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43" formatCode="_(* #,##0.00_);_(* \(#,##0.00\);_(* &quot;-&quot;??_);_(@_)"/>
    <numFmt numFmtId="164" formatCode="_(* #,##0_);_(* \(#,##0\);_(* &quot;-&quot;??_);_(@_)"/>
    <numFmt numFmtId="165" formatCode="_(* #,##0.0_);_(* \(#,##0.0\);_(* &quot;-&quot;??_);_(@_)"/>
  </numFmts>
  <fonts count="19"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
      <b/>
      <sz val="16"/>
      <color rgb="FF000000"/>
      <name val="Cambria"/>
      <family val="1"/>
      <scheme val="major"/>
    </font>
  </fonts>
  <fills count="6">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114">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0" fontId="8" fillId="0" borderId="0" xfId="0" applyFont="1" applyAlignment="1">
      <alignment horizontal="left"/>
    </xf>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0" fillId="0" borderId="0" xfId="0" applyNumberFormat="1"/>
    <xf numFmtId="1" fontId="8" fillId="0" borderId="0" xfId="0" applyNumberFormat="1" applyFont="1"/>
    <xf numFmtId="0" fontId="0" fillId="3" borderId="0" xfId="0" applyFill="1"/>
    <xf numFmtId="165" fontId="8" fillId="0" borderId="0" xfId="3" applyNumberFormat="1" applyFont="1"/>
    <xf numFmtId="164" fontId="13" fillId="0" borderId="0" xfId="0" applyNumberFormat="1" applyFont="1"/>
    <xf numFmtId="164" fontId="8" fillId="0" borderId="0" xfId="0" applyNumberFormat="1" applyFont="1" applyAlignment="1">
      <alignment vertical="top" wrapText="1"/>
    </xf>
    <xf numFmtId="164" fontId="8" fillId="0" borderId="0" xfId="0" applyNumberFormat="1" applyFont="1"/>
    <xf numFmtId="164" fontId="13" fillId="0" borderId="0" xfId="0" applyNumberFormat="1" applyFont="1" applyAlignment="1"/>
    <xf numFmtId="164" fontId="0" fillId="0" borderId="0" xfId="0" applyNumberFormat="1"/>
    <xf numFmtId="164" fontId="0" fillId="0" borderId="0" xfId="0" applyNumberFormat="1" applyAlignment="1">
      <alignment vertical="top" wrapText="1"/>
    </xf>
    <xf numFmtId="164" fontId="0" fillId="0" borderId="0" xfId="0" applyNumberFormat="1" applyAlignment="1"/>
    <xf numFmtId="0" fontId="15" fillId="0" borderId="0" xfId="0" applyFont="1" applyFill="1"/>
    <xf numFmtId="164" fontId="15" fillId="0" borderId="0" xfId="0" applyNumberFormat="1" applyFont="1" applyFill="1" applyAlignment="1">
      <alignment horizontal="left"/>
    </xf>
    <xf numFmtId="0" fontId="8" fillId="3" borderId="0" xfId="0" applyFont="1" applyFill="1"/>
    <xf numFmtId="164" fontId="8" fillId="3" borderId="0" xfId="3" applyNumberFormat="1" applyFont="1" applyFill="1"/>
    <xf numFmtId="0" fontId="8" fillId="3" borderId="0" xfId="3" applyNumberFormat="1" applyFont="1" applyFill="1"/>
    <xf numFmtId="0" fontId="8" fillId="3" borderId="0" xfId="0" applyFont="1" applyFill="1" applyAlignment="1">
      <alignment horizontal="right"/>
    </xf>
    <xf numFmtId="0" fontId="8" fillId="0" borderId="0" xfId="0" applyFont="1" applyAlignment="1">
      <alignment wrapText="1"/>
    </xf>
    <xf numFmtId="0" fontId="15" fillId="5" borderId="7" xfId="0" applyFont="1" applyFill="1" applyBorder="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horizontal="center"/>
    </xf>
    <xf numFmtId="0" fontId="8" fillId="0" borderId="1" xfId="0" applyFont="1" applyBorder="1" applyAlignment="1">
      <alignment horizontal="left"/>
    </xf>
    <xf numFmtId="6" fontId="8" fillId="0" borderId="1" xfId="1" applyNumberFormat="1" applyFont="1" applyBorder="1" applyAlignment="1">
      <alignment horizontal="left"/>
    </xf>
    <xf numFmtId="14" fontId="8" fillId="0" borderId="1" xfId="0" applyNumberFormat="1" applyFont="1" applyBorder="1" applyAlignment="1">
      <alignment horizontal="left"/>
    </xf>
    <xf numFmtId="0" fontId="1" fillId="0" borderId="0" xfId="0" applyFont="1"/>
    <xf numFmtId="0" fontId="3" fillId="4" borderId="0" xfId="2" applyFont="1" applyFill="1" applyAlignment="1">
      <alignment wrapText="1"/>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xf numFmtId="0" fontId="18" fillId="0" borderId="0" xfId="0" applyFont="1" applyAlignment="1">
      <alignment horizontal="center"/>
    </xf>
    <xf numFmtId="0" fontId="8" fillId="0" borderId="0" xfId="0" applyFont="1" applyAlignment="1">
      <alignment horizontal="left" wrapText="1"/>
    </xf>
  </cellXfs>
  <cellStyles count="4">
    <cellStyle name="Comma" xfId="3" builtinId="3"/>
    <cellStyle name="Currency" xfId="1" builtinId="4"/>
    <cellStyle name="Normal" xfId="0" builtinId="0"/>
    <cellStyle name="Normal_Sheet1" xfId="2" xr:uid="{00000000-0005-0000-0000-000003000000}"/>
  </cellStyles>
  <dxfs count="1">
    <dxf>
      <fill>
        <patternFill patternType="none">
          <fgColor indexed="64"/>
          <bgColor indexed="65"/>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221"/>
  <sheetViews>
    <sheetView tabSelected="1" view="pageBreakPreview" zoomScale="85" zoomScaleNormal="91" zoomScaleSheetLayoutView="85" workbookViewId="0">
      <selection activeCell="A6" sqref="A6:L9"/>
    </sheetView>
  </sheetViews>
  <sheetFormatPr defaultColWidth="9.140625" defaultRowHeight="12.75" x14ac:dyDescent="0.2"/>
  <cols>
    <col min="1" max="1" width="7.140625" style="49" customWidth="1"/>
    <col min="2" max="2" width="31.5703125" style="8" customWidth="1"/>
    <col min="3" max="3" width="24.42578125" style="8" customWidth="1"/>
    <col min="4" max="4" width="13.28515625" style="8" customWidth="1"/>
    <col min="5" max="5" width="2.28515625" style="24" customWidth="1"/>
    <col min="6" max="6" width="6.7109375" style="8" customWidth="1"/>
    <col min="7" max="7" width="12" style="8" customWidth="1"/>
    <col min="8" max="8" width="3.42578125" style="24" customWidth="1"/>
    <col min="9" max="9" width="6" style="8" customWidth="1"/>
    <col min="10" max="13" width="2.7109375" style="24" customWidth="1"/>
    <col min="14" max="14" width="17" style="8" customWidth="1"/>
    <col min="15" max="17" width="4.28515625" style="8" customWidth="1"/>
    <col min="18" max="18" width="8" style="8" customWidth="1"/>
    <col min="19" max="19" width="12.7109375" style="46" customWidth="1"/>
    <col min="20" max="21" width="16.140625" style="8" customWidth="1"/>
    <col min="22" max="22" width="12.5703125" style="66" customWidth="1"/>
    <col min="23" max="23" width="4.85546875" style="8" customWidth="1"/>
    <col min="24" max="26" width="5" style="8" customWidth="1"/>
    <col min="27" max="28" width="5" style="14" customWidth="1"/>
    <col min="29" max="29" width="5" style="8" customWidth="1"/>
    <col min="30" max="30" width="7.28515625" style="8" customWidth="1"/>
    <col min="31" max="31" width="8" style="8" customWidth="1"/>
    <col min="32" max="32" width="10.42578125" style="8" customWidth="1"/>
    <col min="33" max="33" width="38.28515625" style="8" customWidth="1"/>
    <col min="34" max="16384" width="9.140625" style="8"/>
  </cols>
  <sheetData>
    <row r="1" spans="1:106" ht="14.45" customHeight="1" x14ac:dyDescent="0.2">
      <c r="S1" s="41"/>
      <c r="T1" s="9"/>
      <c r="U1" s="9"/>
      <c r="V1" s="65"/>
    </row>
    <row r="2" spans="1:106" ht="20.25" x14ac:dyDescent="0.3">
      <c r="C2" s="7" t="s">
        <v>18</v>
      </c>
      <c r="T2" s="9"/>
      <c r="U2" s="9"/>
      <c r="V2" s="65"/>
    </row>
    <row r="3" spans="1:106" ht="20.25" customHeight="1" x14ac:dyDescent="0.3">
      <c r="C3" s="6" t="s">
        <v>64</v>
      </c>
      <c r="S3" s="42"/>
      <c r="T3"/>
      <c r="U3"/>
      <c r="W3"/>
    </row>
    <row r="4" spans="1:106" ht="20.45" customHeight="1" x14ac:dyDescent="0.3">
      <c r="C4" s="7" t="s">
        <v>70</v>
      </c>
      <c r="S4" s="57"/>
      <c r="T4" s="61"/>
      <c r="U4" s="61"/>
      <c r="V4" s="67"/>
      <c r="W4"/>
      <c r="X4"/>
      <c r="Y4"/>
      <c r="Z4"/>
      <c r="AA4"/>
      <c r="AB4"/>
      <c r="AC4"/>
      <c r="AD4"/>
      <c r="AE4"/>
      <c r="AF4"/>
    </row>
    <row r="5" spans="1:106" ht="5.45" customHeight="1" x14ac:dyDescent="0.25">
      <c r="C5" s="10"/>
      <c r="S5" s="64"/>
      <c r="T5" s="61"/>
      <c r="U5" s="61"/>
      <c r="V5" s="67"/>
      <c r="W5"/>
      <c r="X5"/>
      <c r="Y5"/>
      <c r="Z5"/>
      <c r="AA5"/>
      <c r="AB5"/>
      <c r="AC5"/>
      <c r="AD5"/>
      <c r="AE5"/>
      <c r="AF5"/>
    </row>
    <row r="6" spans="1:106" ht="14.45" customHeight="1" x14ac:dyDescent="0.25">
      <c r="A6" s="109" t="s">
        <v>69</v>
      </c>
      <c r="B6" s="109"/>
      <c r="C6" s="109"/>
      <c r="D6" s="109"/>
      <c r="E6" s="109"/>
      <c r="F6" s="109"/>
      <c r="G6" s="109"/>
      <c r="H6" s="109"/>
      <c r="I6" s="109"/>
      <c r="J6" s="109"/>
      <c r="K6" s="109"/>
      <c r="L6" s="109"/>
      <c r="M6" s="74"/>
      <c r="S6" s="64"/>
      <c r="T6" s="61"/>
      <c r="U6" s="61"/>
      <c r="V6" s="67"/>
      <c r="W6"/>
      <c r="X6"/>
      <c r="Y6"/>
      <c r="Z6"/>
      <c r="AA6"/>
      <c r="AB6"/>
      <c r="AC6"/>
      <c r="AD6"/>
      <c r="AE6"/>
      <c r="AF6"/>
    </row>
    <row r="7" spans="1:106" ht="15" customHeight="1" x14ac:dyDescent="0.25">
      <c r="A7" s="109"/>
      <c r="B7" s="109"/>
      <c r="C7" s="109"/>
      <c r="D7" s="109"/>
      <c r="E7" s="109"/>
      <c r="F7" s="109"/>
      <c r="G7" s="109"/>
      <c r="H7" s="109"/>
      <c r="I7" s="109"/>
      <c r="J7" s="109"/>
      <c r="K7" s="109"/>
      <c r="L7" s="109"/>
      <c r="M7" s="74"/>
      <c r="S7" s="111" t="s">
        <v>65</v>
      </c>
      <c r="T7" s="111"/>
      <c r="U7" s="111"/>
      <c r="V7" s="111"/>
      <c r="W7" s="111"/>
      <c r="X7"/>
      <c r="Y7"/>
      <c r="Z7"/>
      <c r="AA7"/>
      <c r="AB7"/>
      <c r="AC7"/>
      <c r="AD7"/>
      <c r="AE7"/>
      <c r="AF7"/>
    </row>
    <row r="8" spans="1:106" ht="15" customHeight="1" x14ac:dyDescent="0.25">
      <c r="A8" s="109"/>
      <c r="B8" s="109"/>
      <c r="C8" s="109"/>
      <c r="D8" s="109"/>
      <c r="E8" s="109"/>
      <c r="F8" s="109"/>
      <c r="G8" s="109"/>
      <c r="H8" s="109"/>
      <c r="I8" s="109"/>
      <c r="J8" s="109"/>
      <c r="K8" s="109"/>
      <c r="L8" s="109"/>
      <c r="M8" s="74"/>
      <c r="S8" s="111"/>
      <c r="T8" s="111"/>
      <c r="U8" s="111"/>
      <c r="V8" s="111"/>
      <c r="W8" s="111"/>
      <c r="X8"/>
      <c r="Y8"/>
      <c r="Z8"/>
      <c r="AA8"/>
      <c r="AB8"/>
      <c r="AC8"/>
      <c r="AD8"/>
      <c r="AE8"/>
      <c r="AF8"/>
    </row>
    <row r="9" spans="1:106" ht="99.75" customHeight="1" x14ac:dyDescent="0.25">
      <c r="A9" s="109"/>
      <c r="B9" s="109"/>
      <c r="C9" s="109"/>
      <c r="D9" s="109"/>
      <c r="E9" s="109"/>
      <c r="F9" s="109"/>
      <c r="G9" s="109"/>
      <c r="H9" s="109"/>
      <c r="I9" s="109"/>
      <c r="J9" s="109"/>
      <c r="K9" s="109"/>
      <c r="L9" s="109"/>
      <c r="M9" s="74"/>
      <c r="S9" s="111"/>
      <c r="T9" s="111"/>
      <c r="U9" s="111"/>
      <c r="V9" s="111"/>
      <c r="W9" s="111"/>
      <c r="X9"/>
      <c r="Y9"/>
      <c r="Z9"/>
      <c r="AA9"/>
      <c r="AB9"/>
      <c r="AC9"/>
      <c r="AD9"/>
      <c r="AE9"/>
      <c r="AF9"/>
    </row>
    <row r="10" spans="1:106" s="14" customFormat="1" ht="21" customHeight="1" x14ac:dyDescent="0.2">
      <c r="A10" s="108" t="s">
        <v>565</v>
      </c>
      <c r="B10" s="108"/>
      <c r="C10" s="26"/>
      <c r="D10" s="110" t="s">
        <v>60</v>
      </c>
      <c r="E10" s="110"/>
      <c r="F10" s="110"/>
      <c r="G10" s="110"/>
      <c r="H10" s="110"/>
      <c r="I10" s="110"/>
      <c r="J10" s="110"/>
      <c r="K10" s="110"/>
      <c r="L10" s="110"/>
      <c r="M10" s="110"/>
      <c r="N10" s="110"/>
      <c r="O10" s="110"/>
      <c r="P10" s="110"/>
      <c r="Q10" s="110"/>
      <c r="R10" s="110"/>
      <c r="S10" s="110"/>
      <c r="T10" s="110"/>
      <c r="U10" s="110"/>
      <c r="V10" s="68"/>
      <c r="W10" s="58"/>
      <c r="Z10" s="31"/>
      <c r="AA10" s="31"/>
      <c r="AB10" s="31"/>
      <c r="AC10" s="60"/>
      <c r="AD10" s="60"/>
      <c r="AE10" s="60"/>
      <c r="AF10" s="60"/>
    </row>
    <row r="11" spans="1:106"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61</v>
      </c>
      <c r="N11" s="4" t="s">
        <v>22</v>
      </c>
      <c r="O11" s="4" t="s">
        <v>14</v>
      </c>
      <c r="P11" s="4" t="s">
        <v>15</v>
      </c>
      <c r="Q11" s="4" t="s">
        <v>5</v>
      </c>
      <c r="R11" s="4" t="s">
        <v>56</v>
      </c>
      <c r="S11" s="43" t="s">
        <v>6</v>
      </c>
      <c r="T11" s="3" t="s">
        <v>57</v>
      </c>
      <c r="U11" s="3" t="s">
        <v>58</v>
      </c>
      <c r="V11" s="69" t="s">
        <v>17</v>
      </c>
      <c r="W11" s="59" t="s">
        <v>16</v>
      </c>
      <c r="X11" s="23" t="s">
        <v>25</v>
      </c>
      <c r="Y11" s="23" t="s">
        <v>26</v>
      </c>
      <c r="Z11" s="23" t="s">
        <v>27</v>
      </c>
      <c r="AA11" s="23" t="s">
        <v>28</v>
      </c>
      <c r="AB11" s="23" t="s">
        <v>29</v>
      </c>
      <c r="AC11" s="23" t="s">
        <v>66</v>
      </c>
      <c r="AD11" s="23" t="s">
        <v>71</v>
      </c>
      <c r="AE11" s="69" t="s">
        <v>63</v>
      </c>
      <c r="AF11" s="69" t="s">
        <v>62</v>
      </c>
      <c r="AG11" s="69" t="s">
        <v>67</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row>
    <row r="12" spans="1:106" customFormat="1" ht="15" customHeight="1" x14ac:dyDescent="0.25">
      <c r="A12" s="16" t="s">
        <v>19</v>
      </c>
      <c r="B12" s="12"/>
      <c r="C12" s="40"/>
      <c r="D12" s="12"/>
      <c r="E12" s="11"/>
      <c r="F12" s="12"/>
      <c r="G12" s="13"/>
      <c r="H12" s="11"/>
      <c r="I12" s="11"/>
      <c r="J12" s="11"/>
      <c r="K12" s="11"/>
      <c r="L12" s="11"/>
      <c r="M12" s="11"/>
      <c r="N12" s="11"/>
      <c r="O12" s="11"/>
      <c r="P12" s="11"/>
      <c r="Q12" s="11"/>
      <c r="R12" s="11"/>
      <c r="S12" s="44"/>
      <c r="T12" s="12"/>
      <c r="U12" s="12"/>
      <c r="V12" s="70"/>
      <c r="W12" s="12"/>
      <c r="X12" s="14"/>
      <c r="Y12" s="14"/>
      <c r="Z12" s="14"/>
      <c r="AA12" s="14"/>
      <c r="AB12" s="14"/>
    </row>
    <row r="13" spans="1:106" s="15" customFormat="1" ht="15" customHeight="1" x14ac:dyDescent="0.25">
      <c r="A13" s="8">
        <v>26161</v>
      </c>
      <c r="B13" s="8" t="s">
        <v>105</v>
      </c>
      <c r="C13" s="8" t="s">
        <v>106</v>
      </c>
      <c r="D13" s="8" t="s">
        <v>107</v>
      </c>
      <c r="E13" s="8" t="s">
        <v>541</v>
      </c>
      <c r="F13" s="8">
        <v>76065</v>
      </c>
      <c r="G13" s="8" t="s">
        <v>108</v>
      </c>
      <c r="H13" s="8">
        <v>3</v>
      </c>
      <c r="I13" s="8" t="s">
        <v>109</v>
      </c>
      <c r="J13" s="8"/>
      <c r="K13" s="8" t="s">
        <v>77</v>
      </c>
      <c r="L13" s="8"/>
      <c r="M13" s="8"/>
      <c r="N13" s="8" t="s">
        <v>78</v>
      </c>
      <c r="O13" s="8">
        <v>84</v>
      </c>
      <c r="P13" s="8">
        <v>1</v>
      </c>
      <c r="Q13" s="8">
        <v>85</v>
      </c>
      <c r="R13" s="8" t="s">
        <v>79</v>
      </c>
      <c r="S13" s="46">
        <v>1270000</v>
      </c>
      <c r="T13" s="46" t="s">
        <v>110</v>
      </c>
      <c r="U13" s="46" t="s">
        <v>111</v>
      </c>
      <c r="V13" s="66">
        <v>48139060702</v>
      </c>
      <c r="W13" s="46">
        <v>132</v>
      </c>
      <c r="X13" s="46">
        <v>17</v>
      </c>
      <c r="Y13" s="46">
        <v>4</v>
      </c>
      <c r="Z13" s="46">
        <v>8</v>
      </c>
      <c r="AA13" s="46">
        <v>4</v>
      </c>
      <c r="AB13" s="46">
        <v>0</v>
      </c>
      <c r="AC13" s="46">
        <v>0</v>
      </c>
      <c r="AD13" s="46">
        <v>165</v>
      </c>
      <c r="AE13" s="66">
        <v>1981</v>
      </c>
      <c r="AF13" s="46">
        <v>5416.5059140429894</v>
      </c>
      <c r="AG13"/>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row>
    <row r="14" spans="1:106" customFormat="1" ht="15" customHeight="1" x14ac:dyDescent="0.25">
      <c r="A14" s="8">
        <v>26124</v>
      </c>
      <c r="B14" s="8" t="s">
        <v>91</v>
      </c>
      <c r="C14" s="8" t="s">
        <v>92</v>
      </c>
      <c r="D14" s="8" t="s">
        <v>93</v>
      </c>
      <c r="E14" s="8" t="s">
        <v>541</v>
      </c>
      <c r="F14" s="8">
        <v>78881</v>
      </c>
      <c r="G14" s="8" t="s">
        <v>94</v>
      </c>
      <c r="H14" s="8">
        <v>11</v>
      </c>
      <c r="I14" s="8" t="s">
        <v>76</v>
      </c>
      <c r="J14" s="8"/>
      <c r="K14" s="8" t="s">
        <v>77</v>
      </c>
      <c r="L14" s="8"/>
      <c r="M14" s="8"/>
      <c r="N14" s="8" t="s">
        <v>78</v>
      </c>
      <c r="O14" s="8">
        <v>23</v>
      </c>
      <c r="P14" s="8">
        <v>1</v>
      </c>
      <c r="Q14" s="8">
        <v>24</v>
      </c>
      <c r="R14" s="8" t="s">
        <v>79</v>
      </c>
      <c r="S14" s="46">
        <v>423397.68999999994</v>
      </c>
      <c r="T14" s="46" t="s">
        <v>95</v>
      </c>
      <c r="U14" s="46" t="s">
        <v>96</v>
      </c>
      <c r="V14" s="66">
        <v>48463950100</v>
      </c>
      <c r="W14" s="46">
        <v>132</v>
      </c>
      <c r="X14" s="46">
        <v>17</v>
      </c>
      <c r="Y14" s="46">
        <v>4</v>
      </c>
      <c r="Z14" s="46">
        <v>8</v>
      </c>
      <c r="AA14" s="46">
        <v>4</v>
      </c>
      <c r="AB14" s="46">
        <v>0</v>
      </c>
      <c r="AC14" s="46">
        <v>0</v>
      </c>
      <c r="AD14" s="46">
        <v>165</v>
      </c>
      <c r="AE14" s="66">
        <v>1988</v>
      </c>
      <c r="AF14" s="46">
        <v>7500.2136478589764</v>
      </c>
      <c r="AG14" s="46" t="s">
        <v>566</v>
      </c>
    </row>
    <row r="15" spans="1:106" customFormat="1" ht="15" customHeight="1" x14ac:dyDescent="0.25">
      <c r="A15" s="8">
        <v>26125</v>
      </c>
      <c r="B15" s="8" t="s">
        <v>97</v>
      </c>
      <c r="C15" s="8" t="s">
        <v>98</v>
      </c>
      <c r="D15" s="8" t="s">
        <v>99</v>
      </c>
      <c r="E15" s="8" t="s">
        <v>541</v>
      </c>
      <c r="F15" s="8">
        <v>78583</v>
      </c>
      <c r="G15" s="8" t="s">
        <v>100</v>
      </c>
      <c r="H15" s="8">
        <v>11</v>
      </c>
      <c r="I15" s="8" t="s">
        <v>76</v>
      </c>
      <c r="J15" s="8"/>
      <c r="K15" s="8" t="s">
        <v>77</v>
      </c>
      <c r="L15" s="8"/>
      <c r="M15" s="8"/>
      <c r="N15" s="8" t="s">
        <v>78</v>
      </c>
      <c r="O15" s="8">
        <v>30</v>
      </c>
      <c r="P15" s="8">
        <v>0</v>
      </c>
      <c r="Q15" s="8">
        <v>30</v>
      </c>
      <c r="R15" s="8" t="s">
        <v>90</v>
      </c>
      <c r="S15" s="46">
        <v>438956</v>
      </c>
      <c r="T15" s="46" t="s">
        <v>95</v>
      </c>
      <c r="U15" s="46" t="s">
        <v>96</v>
      </c>
      <c r="V15" s="66">
        <v>48215024502</v>
      </c>
      <c r="W15" s="46">
        <v>132</v>
      </c>
      <c r="X15" s="46">
        <v>17</v>
      </c>
      <c r="Y15" s="46">
        <v>4</v>
      </c>
      <c r="Z15" s="46">
        <v>8</v>
      </c>
      <c r="AA15" s="46">
        <v>4</v>
      </c>
      <c r="AB15" s="46">
        <v>0</v>
      </c>
      <c r="AC15" s="46">
        <v>0</v>
      </c>
      <c r="AD15" s="46">
        <v>165</v>
      </c>
      <c r="AE15" s="66">
        <v>1991</v>
      </c>
      <c r="AF15" s="46">
        <v>5744.9353770687521</v>
      </c>
      <c r="AG15" s="46" t="s">
        <v>566</v>
      </c>
    </row>
    <row r="16" spans="1:106" customFormat="1" ht="15" customHeight="1" x14ac:dyDescent="0.25">
      <c r="A16" s="8">
        <v>26131</v>
      </c>
      <c r="B16" s="8" t="s">
        <v>101</v>
      </c>
      <c r="C16" s="8" t="s">
        <v>102</v>
      </c>
      <c r="D16" s="8" t="s">
        <v>103</v>
      </c>
      <c r="E16" s="8" t="s">
        <v>541</v>
      </c>
      <c r="F16" s="8">
        <v>78538</v>
      </c>
      <c r="G16" s="8" t="s">
        <v>104</v>
      </c>
      <c r="H16" s="8">
        <v>11</v>
      </c>
      <c r="I16" s="8" t="s">
        <v>76</v>
      </c>
      <c r="J16" s="8"/>
      <c r="K16" s="8" t="s">
        <v>77</v>
      </c>
      <c r="L16" s="8"/>
      <c r="M16" s="8"/>
      <c r="N16" s="8" t="s">
        <v>78</v>
      </c>
      <c r="O16" s="8">
        <v>23</v>
      </c>
      <c r="P16" s="8">
        <v>0</v>
      </c>
      <c r="Q16" s="8">
        <v>23</v>
      </c>
      <c r="R16" s="8" t="s">
        <v>79</v>
      </c>
      <c r="S16" s="46">
        <v>385685.12</v>
      </c>
      <c r="T16" s="46" t="s">
        <v>95</v>
      </c>
      <c r="U16" s="46" t="s">
        <v>96</v>
      </c>
      <c r="V16" s="66">
        <v>48215024502</v>
      </c>
      <c r="W16" s="46">
        <v>123</v>
      </c>
      <c r="X16" s="46">
        <v>17</v>
      </c>
      <c r="Y16" s="46">
        <v>4</v>
      </c>
      <c r="Z16" s="46">
        <v>8</v>
      </c>
      <c r="AA16" s="46">
        <v>4</v>
      </c>
      <c r="AB16" s="46">
        <v>7</v>
      </c>
      <c r="AC16" s="46">
        <v>0</v>
      </c>
      <c r="AD16" s="46">
        <v>163</v>
      </c>
      <c r="AE16" s="66">
        <v>1979</v>
      </c>
      <c r="AF16" s="46">
        <v>7880.8374777914469</v>
      </c>
      <c r="AG16" s="46" t="s">
        <v>566</v>
      </c>
    </row>
    <row r="17" spans="1:109" customFormat="1" ht="15" customHeight="1" x14ac:dyDescent="0.25">
      <c r="A17" s="8">
        <v>26163</v>
      </c>
      <c r="B17" s="8" t="s">
        <v>112</v>
      </c>
      <c r="C17" s="8" t="s">
        <v>113</v>
      </c>
      <c r="D17" s="8" t="s">
        <v>114</v>
      </c>
      <c r="E17" s="8" t="s">
        <v>541</v>
      </c>
      <c r="F17" s="8">
        <v>76240</v>
      </c>
      <c r="G17" s="8" t="s">
        <v>115</v>
      </c>
      <c r="H17" s="8">
        <v>3</v>
      </c>
      <c r="I17" s="8" t="s">
        <v>76</v>
      </c>
      <c r="J17" s="8"/>
      <c r="K17" s="8" t="s">
        <v>77</v>
      </c>
      <c r="L17" s="8"/>
      <c r="M17" s="8"/>
      <c r="N17" s="8" t="s">
        <v>78</v>
      </c>
      <c r="O17" s="8">
        <v>123</v>
      </c>
      <c r="P17" s="8">
        <v>1</v>
      </c>
      <c r="Q17" s="8">
        <v>124</v>
      </c>
      <c r="R17" s="8" t="s">
        <v>79</v>
      </c>
      <c r="S17" s="46">
        <v>1715000</v>
      </c>
      <c r="T17" s="46" t="s">
        <v>110</v>
      </c>
      <c r="U17" s="46" t="s">
        <v>111</v>
      </c>
      <c r="V17" s="66">
        <v>48097000600</v>
      </c>
      <c r="W17" s="46">
        <v>130</v>
      </c>
      <c r="X17" s="46">
        <v>17</v>
      </c>
      <c r="Y17" s="46">
        <v>4</v>
      </c>
      <c r="Z17" s="46">
        <v>8</v>
      </c>
      <c r="AA17" s="46">
        <v>4</v>
      </c>
      <c r="AB17" s="46">
        <v>0</v>
      </c>
      <c r="AC17" s="46">
        <v>0</v>
      </c>
      <c r="AD17" s="46">
        <v>163</v>
      </c>
      <c r="AE17" s="66">
        <v>1979</v>
      </c>
      <c r="AF17" s="46">
        <v>11048.453732346907</v>
      </c>
      <c r="AG17" s="46"/>
    </row>
    <row r="18" spans="1:109" customFormat="1" ht="15" customHeight="1" x14ac:dyDescent="0.25">
      <c r="A18" s="8">
        <v>26113</v>
      </c>
      <c r="B18" s="8" t="s">
        <v>86</v>
      </c>
      <c r="C18" s="8" t="s">
        <v>87</v>
      </c>
      <c r="D18" s="8" t="s">
        <v>88</v>
      </c>
      <c r="E18" s="8" t="s">
        <v>541</v>
      </c>
      <c r="F18" s="8">
        <v>77665</v>
      </c>
      <c r="G18" s="8" t="s">
        <v>89</v>
      </c>
      <c r="H18" s="8">
        <v>6</v>
      </c>
      <c r="I18" s="8" t="s">
        <v>76</v>
      </c>
      <c r="J18" s="8"/>
      <c r="K18" s="8" t="s">
        <v>77</v>
      </c>
      <c r="L18" s="8"/>
      <c r="M18" s="8"/>
      <c r="N18" s="8" t="s">
        <v>78</v>
      </c>
      <c r="O18" s="8">
        <v>32</v>
      </c>
      <c r="P18" s="8">
        <v>0</v>
      </c>
      <c r="Q18" s="8">
        <v>32</v>
      </c>
      <c r="R18" s="8" t="s">
        <v>90</v>
      </c>
      <c r="S18" s="46">
        <v>435000</v>
      </c>
      <c r="T18" s="46" t="s">
        <v>80</v>
      </c>
      <c r="U18" s="46" t="s">
        <v>81</v>
      </c>
      <c r="V18" s="66">
        <v>48071710401</v>
      </c>
      <c r="W18" s="46">
        <v>119</v>
      </c>
      <c r="X18" s="46">
        <v>17</v>
      </c>
      <c r="Y18" s="46">
        <v>4</v>
      </c>
      <c r="Z18" s="46">
        <v>8</v>
      </c>
      <c r="AA18" s="46">
        <v>4</v>
      </c>
      <c r="AB18" s="46">
        <v>7</v>
      </c>
      <c r="AC18" s="46">
        <v>0</v>
      </c>
      <c r="AD18" s="46">
        <v>159</v>
      </c>
      <c r="AE18" s="66">
        <v>1990</v>
      </c>
      <c r="AF18" s="46">
        <v>15931.855023726232</v>
      </c>
      <c r="AG18" s="46" t="s">
        <v>564</v>
      </c>
    </row>
    <row r="19" spans="1:109" customFormat="1" ht="15" customHeight="1" x14ac:dyDescent="0.25">
      <c r="A19" s="8">
        <v>26081</v>
      </c>
      <c r="B19" s="8" t="s">
        <v>72</v>
      </c>
      <c r="C19" s="8" t="s">
        <v>73</v>
      </c>
      <c r="D19" s="8" t="s">
        <v>74</v>
      </c>
      <c r="E19" s="8" t="s">
        <v>542</v>
      </c>
      <c r="F19" s="8">
        <v>77365</v>
      </c>
      <c r="G19" s="8" t="s">
        <v>75</v>
      </c>
      <c r="H19" s="8">
        <v>6</v>
      </c>
      <c r="I19" s="8" t="s">
        <v>76</v>
      </c>
      <c r="J19" s="8"/>
      <c r="K19" s="8" t="s">
        <v>77</v>
      </c>
      <c r="L19" s="8"/>
      <c r="M19" s="8"/>
      <c r="N19" s="8" t="s">
        <v>78</v>
      </c>
      <c r="O19" s="8">
        <v>48</v>
      </c>
      <c r="P19" s="8">
        <v>0</v>
      </c>
      <c r="Q19" s="8">
        <v>48</v>
      </c>
      <c r="R19" s="8" t="s">
        <v>79</v>
      </c>
      <c r="S19" s="46">
        <v>640000</v>
      </c>
      <c r="T19" s="46" t="s">
        <v>80</v>
      </c>
      <c r="U19" s="46" t="s">
        <v>81</v>
      </c>
      <c r="V19" s="66">
        <v>48339692502</v>
      </c>
      <c r="W19" s="46">
        <v>125</v>
      </c>
      <c r="X19" s="84">
        <v>8.5</v>
      </c>
      <c r="Y19" s="46">
        <v>4</v>
      </c>
      <c r="Z19" s="46">
        <v>4</v>
      </c>
      <c r="AA19" s="46">
        <v>2</v>
      </c>
      <c r="AB19" s="46">
        <v>7</v>
      </c>
      <c r="AC19" s="46">
        <v>0</v>
      </c>
      <c r="AD19" s="84">
        <v>150.5</v>
      </c>
      <c r="AE19" s="66">
        <v>1993</v>
      </c>
      <c r="AF19" s="46">
        <v>12822.473483830176</v>
      </c>
      <c r="AG19" s="46" t="s">
        <v>564</v>
      </c>
    </row>
    <row r="20" spans="1:109" customFormat="1" ht="15" customHeight="1" x14ac:dyDescent="0.25">
      <c r="A20" s="8">
        <v>26095</v>
      </c>
      <c r="B20" s="8" t="s">
        <v>82</v>
      </c>
      <c r="C20" s="8" t="s">
        <v>83</v>
      </c>
      <c r="D20" s="8" t="s">
        <v>84</v>
      </c>
      <c r="E20" s="8" t="s">
        <v>541</v>
      </c>
      <c r="F20" s="8">
        <v>77510</v>
      </c>
      <c r="G20" s="8" t="s">
        <v>85</v>
      </c>
      <c r="H20" s="8">
        <v>6</v>
      </c>
      <c r="I20" s="8" t="s">
        <v>281</v>
      </c>
      <c r="J20" s="8"/>
      <c r="K20" s="8" t="s">
        <v>77</v>
      </c>
      <c r="L20" s="8"/>
      <c r="M20" s="8"/>
      <c r="N20" s="8" t="s">
        <v>78</v>
      </c>
      <c r="O20" s="8">
        <v>48</v>
      </c>
      <c r="P20" s="8">
        <v>0</v>
      </c>
      <c r="Q20" s="8">
        <v>48</v>
      </c>
      <c r="R20" s="8" t="s">
        <v>79</v>
      </c>
      <c r="S20" s="46">
        <v>640000</v>
      </c>
      <c r="T20" s="46" t="s">
        <v>80</v>
      </c>
      <c r="U20" s="46" t="s">
        <v>81</v>
      </c>
      <c r="V20" s="66">
        <v>48167723300</v>
      </c>
      <c r="W20" s="46">
        <v>131</v>
      </c>
      <c r="X20" s="46">
        <v>0</v>
      </c>
      <c r="Y20" s="46">
        <v>4</v>
      </c>
      <c r="Z20" s="46">
        <v>0</v>
      </c>
      <c r="AA20" s="46">
        <v>0</v>
      </c>
      <c r="AB20" s="46">
        <v>0</v>
      </c>
      <c r="AC20" s="46">
        <v>0</v>
      </c>
      <c r="AD20" s="46">
        <v>135</v>
      </c>
      <c r="AE20" s="66">
        <v>1992</v>
      </c>
      <c r="AF20" s="46">
        <v>9028.6192753293617</v>
      </c>
      <c r="AG20" s="46" t="s">
        <v>566</v>
      </c>
    </row>
    <row r="21" spans="1:109" customFormat="1" ht="15" customHeight="1" x14ac:dyDescent="0.25">
      <c r="A21" s="8">
        <v>26233</v>
      </c>
      <c r="B21" s="8" t="s">
        <v>150</v>
      </c>
      <c r="C21" s="8" t="s">
        <v>151</v>
      </c>
      <c r="D21" s="8" t="s">
        <v>118</v>
      </c>
      <c r="E21" s="8" t="s">
        <v>541</v>
      </c>
      <c r="F21" s="8">
        <v>78205</v>
      </c>
      <c r="G21" s="8" t="s">
        <v>119</v>
      </c>
      <c r="H21" s="8">
        <v>9</v>
      </c>
      <c r="I21" s="8" t="s">
        <v>109</v>
      </c>
      <c r="J21" s="8" t="s">
        <v>77</v>
      </c>
      <c r="K21" s="8"/>
      <c r="L21" s="8"/>
      <c r="M21" s="8"/>
      <c r="N21" s="8" t="s">
        <v>78</v>
      </c>
      <c r="O21" s="8">
        <v>63</v>
      </c>
      <c r="P21" s="8">
        <v>0</v>
      </c>
      <c r="Q21" s="8">
        <v>63</v>
      </c>
      <c r="R21" s="8" t="s">
        <v>79</v>
      </c>
      <c r="S21" s="46">
        <v>1630904.68</v>
      </c>
      <c r="T21" s="46" t="s">
        <v>152</v>
      </c>
      <c r="U21" s="46" t="s">
        <v>153</v>
      </c>
      <c r="V21" s="66">
        <v>48029110100</v>
      </c>
      <c r="W21" s="46">
        <v>126</v>
      </c>
      <c r="X21" s="46">
        <v>17</v>
      </c>
      <c r="Y21" s="46">
        <v>4</v>
      </c>
      <c r="Z21" s="46">
        <v>8</v>
      </c>
      <c r="AA21" s="46">
        <v>4</v>
      </c>
      <c r="AB21" s="46">
        <v>7</v>
      </c>
      <c r="AC21" s="46">
        <v>0</v>
      </c>
      <c r="AD21" s="46">
        <v>166</v>
      </c>
      <c r="AE21" s="66"/>
      <c r="AF21" s="46">
        <v>3256.8990665786332</v>
      </c>
      <c r="AG21" s="46" t="s">
        <v>566</v>
      </c>
    </row>
    <row r="22" spans="1:109" customFormat="1" ht="15" customHeight="1" x14ac:dyDescent="0.25">
      <c r="A22" s="8">
        <v>26062</v>
      </c>
      <c r="B22" s="8" t="s">
        <v>116</v>
      </c>
      <c r="C22" s="8" t="s">
        <v>117</v>
      </c>
      <c r="D22" s="8" t="s">
        <v>118</v>
      </c>
      <c r="E22" s="8" t="s">
        <v>541</v>
      </c>
      <c r="F22" s="8">
        <v>78201</v>
      </c>
      <c r="G22" s="8" t="s">
        <v>119</v>
      </c>
      <c r="H22" s="8">
        <v>9</v>
      </c>
      <c r="I22" s="8" t="s">
        <v>109</v>
      </c>
      <c r="J22" s="8" t="s">
        <v>77</v>
      </c>
      <c r="K22" s="8"/>
      <c r="L22" s="8"/>
      <c r="M22" s="8"/>
      <c r="N22" s="8" t="s">
        <v>78</v>
      </c>
      <c r="O22" s="8">
        <v>95</v>
      </c>
      <c r="P22" s="8">
        <v>0</v>
      </c>
      <c r="Q22" s="8">
        <v>95</v>
      </c>
      <c r="R22" s="8" t="s">
        <v>90</v>
      </c>
      <c r="S22" s="46">
        <v>1544588.9</v>
      </c>
      <c r="T22" s="46" t="s">
        <v>120</v>
      </c>
      <c r="U22" s="46" t="s">
        <v>121</v>
      </c>
      <c r="V22" s="66">
        <v>48029170500</v>
      </c>
      <c r="W22" s="46">
        <v>125</v>
      </c>
      <c r="X22" s="46">
        <v>17</v>
      </c>
      <c r="Y22" s="46">
        <v>4</v>
      </c>
      <c r="Z22" s="46">
        <v>8</v>
      </c>
      <c r="AA22" s="46">
        <v>4</v>
      </c>
      <c r="AB22" s="46">
        <v>7</v>
      </c>
      <c r="AC22" s="46">
        <v>0</v>
      </c>
      <c r="AD22" s="46">
        <v>165</v>
      </c>
      <c r="AE22" s="66"/>
      <c r="AF22" s="46">
        <v>3298.0626503599742</v>
      </c>
      <c r="AG22" s="46" t="s">
        <v>566</v>
      </c>
    </row>
    <row r="23" spans="1:109" customFormat="1" ht="15" customHeight="1" x14ac:dyDescent="0.25">
      <c r="A23" s="8">
        <v>26141</v>
      </c>
      <c r="B23" s="8" t="s">
        <v>136</v>
      </c>
      <c r="C23" s="8" t="s">
        <v>137</v>
      </c>
      <c r="D23" s="8" t="s">
        <v>138</v>
      </c>
      <c r="E23" s="8" t="s">
        <v>541</v>
      </c>
      <c r="F23" s="8">
        <v>78577</v>
      </c>
      <c r="G23" s="8" t="s">
        <v>104</v>
      </c>
      <c r="H23" s="8">
        <v>11</v>
      </c>
      <c r="I23" s="8" t="s">
        <v>109</v>
      </c>
      <c r="J23" s="8" t="s">
        <v>77</v>
      </c>
      <c r="K23" s="8"/>
      <c r="L23" s="8"/>
      <c r="M23" s="8"/>
      <c r="N23" s="8" t="s">
        <v>550</v>
      </c>
      <c r="O23" s="8">
        <v>69</v>
      </c>
      <c r="P23" s="8">
        <v>7</v>
      </c>
      <c r="Q23" s="8">
        <v>76</v>
      </c>
      <c r="R23" s="8" t="s">
        <v>79</v>
      </c>
      <c r="S23" s="46">
        <v>2000000</v>
      </c>
      <c r="T23" s="46" t="s">
        <v>140</v>
      </c>
      <c r="U23" s="46" t="s">
        <v>141</v>
      </c>
      <c r="V23" s="66">
        <v>48215021401</v>
      </c>
      <c r="W23" s="46">
        <v>125</v>
      </c>
      <c r="X23" s="46">
        <v>17</v>
      </c>
      <c r="Y23" s="46">
        <v>4</v>
      </c>
      <c r="Z23" s="46">
        <v>8</v>
      </c>
      <c r="AA23" s="46">
        <v>4</v>
      </c>
      <c r="AB23" s="46">
        <v>7</v>
      </c>
      <c r="AC23" s="46">
        <v>0</v>
      </c>
      <c r="AD23" s="46">
        <v>165</v>
      </c>
      <c r="AE23" s="66"/>
      <c r="AF23" s="46">
        <v>3330.2678857758237</v>
      </c>
      <c r="AG23" s="46" t="s">
        <v>566</v>
      </c>
    </row>
    <row r="24" spans="1:109" customFormat="1" ht="15" customHeight="1" x14ac:dyDescent="0.25">
      <c r="A24" s="8">
        <v>26063</v>
      </c>
      <c r="B24" s="8" t="s">
        <v>122</v>
      </c>
      <c r="C24" s="8" t="s">
        <v>123</v>
      </c>
      <c r="D24" s="8" t="s">
        <v>118</v>
      </c>
      <c r="E24" s="8" t="s">
        <v>541</v>
      </c>
      <c r="F24" s="8">
        <v>78213</v>
      </c>
      <c r="G24" s="8" t="s">
        <v>119</v>
      </c>
      <c r="H24" s="8">
        <v>9</v>
      </c>
      <c r="I24" s="8" t="s">
        <v>109</v>
      </c>
      <c r="J24" s="8" t="s">
        <v>77</v>
      </c>
      <c r="K24" s="8"/>
      <c r="L24" s="8"/>
      <c r="M24" s="8"/>
      <c r="N24" s="8" t="s">
        <v>78</v>
      </c>
      <c r="O24" s="8">
        <v>107</v>
      </c>
      <c r="P24" s="8">
        <v>0</v>
      </c>
      <c r="Q24" s="8">
        <v>107</v>
      </c>
      <c r="R24" s="8" t="s">
        <v>90</v>
      </c>
      <c r="S24" s="46">
        <v>1679066.3499999999</v>
      </c>
      <c r="T24" s="46" t="s">
        <v>121</v>
      </c>
      <c r="U24" s="46" t="s">
        <v>124</v>
      </c>
      <c r="V24" s="66">
        <v>48029191006</v>
      </c>
      <c r="W24" s="46">
        <v>125</v>
      </c>
      <c r="X24" s="46">
        <v>17</v>
      </c>
      <c r="Y24" s="46">
        <v>4</v>
      </c>
      <c r="Z24" s="46">
        <v>8</v>
      </c>
      <c r="AA24" s="46">
        <v>4</v>
      </c>
      <c r="AB24" s="46">
        <v>7</v>
      </c>
      <c r="AC24" s="46">
        <v>0</v>
      </c>
      <c r="AD24" s="46">
        <v>165</v>
      </c>
      <c r="AE24" s="66"/>
      <c r="AF24" s="46">
        <v>4054.351082492929</v>
      </c>
      <c r="AG24" s="46" t="s">
        <v>566</v>
      </c>
    </row>
    <row r="25" spans="1:109" customFormat="1" ht="15" customHeight="1" x14ac:dyDescent="0.25">
      <c r="A25" s="8">
        <v>26204</v>
      </c>
      <c r="B25" s="8" t="s">
        <v>144</v>
      </c>
      <c r="C25" s="8" t="s">
        <v>145</v>
      </c>
      <c r="D25" s="8" t="s">
        <v>146</v>
      </c>
      <c r="E25" s="8" t="s">
        <v>542</v>
      </c>
      <c r="F25" s="8">
        <v>76655</v>
      </c>
      <c r="G25" s="8" t="s">
        <v>147</v>
      </c>
      <c r="H25" s="8">
        <v>8</v>
      </c>
      <c r="I25" s="8" t="s">
        <v>109</v>
      </c>
      <c r="J25" s="8" t="s">
        <v>77</v>
      </c>
      <c r="K25" s="8"/>
      <c r="L25" s="8" t="s">
        <v>77</v>
      </c>
      <c r="M25" s="8"/>
      <c r="N25" s="8" t="s">
        <v>550</v>
      </c>
      <c r="O25" s="8">
        <v>66</v>
      </c>
      <c r="P25" s="8">
        <v>0</v>
      </c>
      <c r="Q25" s="8">
        <v>66</v>
      </c>
      <c r="R25" s="8" t="s">
        <v>90</v>
      </c>
      <c r="S25" s="46">
        <v>2000000</v>
      </c>
      <c r="T25" s="46" t="s">
        <v>148</v>
      </c>
      <c r="U25" s="46" t="s">
        <v>149</v>
      </c>
      <c r="V25" s="66">
        <v>48309003708</v>
      </c>
      <c r="W25" s="46">
        <v>132</v>
      </c>
      <c r="X25" s="46">
        <v>17</v>
      </c>
      <c r="Y25" s="46">
        <v>4</v>
      </c>
      <c r="Z25" s="46">
        <v>8</v>
      </c>
      <c r="AA25" s="46">
        <v>4</v>
      </c>
      <c r="AB25" s="46">
        <v>0</v>
      </c>
      <c r="AC25" s="46">
        <v>0</v>
      </c>
      <c r="AD25" s="46">
        <v>165</v>
      </c>
      <c r="AE25" s="66"/>
      <c r="AF25" s="46">
        <v>5866.3967783473126</v>
      </c>
      <c r="AG25" s="46" t="s">
        <v>566</v>
      </c>
    </row>
    <row r="26" spans="1:109" customFormat="1" ht="15" customHeight="1" x14ac:dyDescent="0.25">
      <c r="A26" s="8">
        <v>26165</v>
      </c>
      <c r="B26" s="8" t="s">
        <v>142</v>
      </c>
      <c r="C26" s="8" t="s">
        <v>143</v>
      </c>
      <c r="D26" s="8" t="s">
        <v>118</v>
      </c>
      <c r="E26" s="8" t="s">
        <v>541</v>
      </c>
      <c r="F26" s="8">
        <v>78238</v>
      </c>
      <c r="G26" s="8" t="s">
        <v>119</v>
      </c>
      <c r="H26" s="8">
        <v>9</v>
      </c>
      <c r="I26" s="8" t="s">
        <v>109</v>
      </c>
      <c r="J26" s="8" t="s">
        <v>77</v>
      </c>
      <c r="K26" s="8"/>
      <c r="L26" s="8"/>
      <c r="M26" s="8"/>
      <c r="N26" s="8" t="s">
        <v>551</v>
      </c>
      <c r="O26" s="8">
        <v>118</v>
      </c>
      <c r="P26" s="8">
        <v>1</v>
      </c>
      <c r="Q26" s="8">
        <v>119</v>
      </c>
      <c r="R26" s="8" t="s">
        <v>90</v>
      </c>
      <c r="S26" s="46">
        <v>2000000</v>
      </c>
      <c r="T26" s="46" t="s">
        <v>120</v>
      </c>
      <c r="U26" s="46" t="s">
        <v>121</v>
      </c>
      <c r="V26" s="66">
        <v>48029181601</v>
      </c>
      <c r="W26" s="46">
        <v>125</v>
      </c>
      <c r="X26" s="46">
        <v>17</v>
      </c>
      <c r="Y26" s="46">
        <v>4</v>
      </c>
      <c r="Z26" s="46">
        <v>8</v>
      </c>
      <c r="AA26" s="46">
        <v>4</v>
      </c>
      <c r="AB26" s="46">
        <v>7</v>
      </c>
      <c r="AC26" s="46">
        <v>0</v>
      </c>
      <c r="AD26" s="46">
        <v>165</v>
      </c>
      <c r="AE26" s="66"/>
      <c r="AF26" s="46">
        <v>5922.1723192421086</v>
      </c>
      <c r="AG26" s="46" t="s">
        <v>566</v>
      </c>
    </row>
    <row r="27" spans="1:109" customFormat="1" ht="15" customHeight="1" x14ac:dyDescent="0.25">
      <c r="A27" s="8">
        <v>26107</v>
      </c>
      <c r="B27" s="8" t="s">
        <v>132</v>
      </c>
      <c r="C27" s="8" t="s">
        <v>133</v>
      </c>
      <c r="D27" s="8" t="s">
        <v>134</v>
      </c>
      <c r="E27" s="8" t="s">
        <v>541</v>
      </c>
      <c r="F27" s="8">
        <v>77659</v>
      </c>
      <c r="G27" s="8" t="s">
        <v>135</v>
      </c>
      <c r="H27" s="8">
        <v>5</v>
      </c>
      <c r="I27" s="8" t="s">
        <v>76</v>
      </c>
      <c r="J27" s="8" t="s">
        <v>77</v>
      </c>
      <c r="K27" s="8"/>
      <c r="L27" s="8"/>
      <c r="M27" s="8"/>
      <c r="N27" s="8" t="s">
        <v>78</v>
      </c>
      <c r="O27" s="8">
        <v>36</v>
      </c>
      <c r="P27" s="8">
        <v>0</v>
      </c>
      <c r="Q27" s="8">
        <v>36</v>
      </c>
      <c r="R27" s="8" t="s">
        <v>90</v>
      </c>
      <c r="S27" s="46">
        <v>480000</v>
      </c>
      <c r="T27" s="46" t="s">
        <v>80</v>
      </c>
      <c r="U27" s="46" t="s">
        <v>81</v>
      </c>
      <c r="V27" s="66">
        <v>48199030200</v>
      </c>
      <c r="W27" s="46">
        <v>132</v>
      </c>
      <c r="X27" s="46">
        <v>17</v>
      </c>
      <c r="Y27" s="46">
        <v>4</v>
      </c>
      <c r="Z27" s="46">
        <v>8</v>
      </c>
      <c r="AA27" s="46">
        <v>2</v>
      </c>
      <c r="AB27" s="46">
        <v>0</v>
      </c>
      <c r="AC27" s="46">
        <v>0</v>
      </c>
      <c r="AD27" s="46">
        <v>163</v>
      </c>
      <c r="AE27" s="66">
        <v>1993</v>
      </c>
      <c r="AF27" s="46">
        <v>13247.097296082571</v>
      </c>
      <c r="AG27" s="46"/>
    </row>
    <row r="28" spans="1:109" customFormat="1" ht="15" customHeight="1" x14ac:dyDescent="0.25">
      <c r="A28" s="8">
        <v>26090</v>
      </c>
      <c r="B28" s="8" t="s">
        <v>125</v>
      </c>
      <c r="C28" s="8" t="s">
        <v>126</v>
      </c>
      <c r="D28" s="8" t="s">
        <v>127</v>
      </c>
      <c r="E28" s="8" t="s">
        <v>541</v>
      </c>
      <c r="F28" s="8">
        <v>77327</v>
      </c>
      <c r="G28" s="8" t="s">
        <v>128</v>
      </c>
      <c r="H28" s="8">
        <v>6</v>
      </c>
      <c r="I28" s="8" t="s">
        <v>76</v>
      </c>
      <c r="J28" s="8" t="s">
        <v>77</v>
      </c>
      <c r="K28" s="8"/>
      <c r="L28" s="8"/>
      <c r="M28" s="8"/>
      <c r="N28" s="8" t="s">
        <v>78</v>
      </c>
      <c r="O28" s="8">
        <v>48</v>
      </c>
      <c r="P28" s="8">
        <v>0</v>
      </c>
      <c r="Q28" s="8">
        <v>48</v>
      </c>
      <c r="R28" s="8" t="s">
        <v>79</v>
      </c>
      <c r="S28" s="46">
        <v>635000</v>
      </c>
      <c r="T28" s="46" t="s">
        <v>80</v>
      </c>
      <c r="U28" s="46" t="s">
        <v>81</v>
      </c>
      <c r="V28" s="66">
        <v>48291700303</v>
      </c>
      <c r="W28" s="46">
        <v>123</v>
      </c>
      <c r="X28" s="46">
        <v>17</v>
      </c>
      <c r="Y28" s="46">
        <v>4</v>
      </c>
      <c r="Z28" s="46">
        <v>8</v>
      </c>
      <c r="AA28" s="46">
        <v>0</v>
      </c>
      <c r="AB28" s="46">
        <v>7</v>
      </c>
      <c r="AC28" s="46">
        <v>0</v>
      </c>
      <c r="AD28" s="46">
        <v>159</v>
      </c>
      <c r="AE28" s="66">
        <v>1991</v>
      </c>
      <c r="AF28" s="46">
        <v>6808.3897089005859</v>
      </c>
      <c r="AG28" s="46"/>
    </row>
    <row r="29" spans="1:109" customFormat="1" ht="15" customHeight="1" x14ac:dyDescent="0.25">
      <c r="A29" s="8">
        <v>26101</v>
      </c>
      <c r="B29" s="8" t="s">
        <v>129</v>
      </c>
      <c r="C29" s="8" t="s">
        <v>130</v>
      </c>
      <c r="D29" s="8" t="s">
        <v>131</v>
      </c>
      <c r="E29" s="8" t="s">
        <v>541</v>
      </c>
      <c r="F29" s="8">
        <v>77535</v>
      </c>
      <c r="G29" s="8" t="s">
        <v>128</v>
      </c>
      <c r="H29" s="8">
        <v>6</v>
      </c>
      <c r="I29" s="8" t="s">
        <v>76</v>
      </c>
      <c r="J29" s="8" t="s">
        <v>77</v>
      </c>
      <c r="K29" s="8"/>
      <c r="L29" s="8"/>
      <c r="M29" s="8"/>
      <c r="N29" s="8" t="s">
        <v>78</v>
      </c>
      <c r="O29" s="8">
        <v>48</v>
      </c>
      <c r="P29" s="8">
        <v>0</v>
      </c>
      <c r="Q29" s="8">
        <v>48</v>
      </c>
      <c r="R29" s="8" t="s">
        <v>90</v>
      </c>
      <c r="S29" s="46">
        <v>635000</v>
      </c>
      <c r="T29" s="46" t="s">
        <v>80</v>
      </c>
      <c r="U29" s="46" t="s">
        <v>81</v>
      </c>
      <c r="V29" s="66">
        <v>48291700802</v>
      </c>
      <c r="W29" s="46">
        <v>130</v>
      </c>
      <c r="X29" s="46">
        <v>17</v>
      </c>
      <c r="Y29" s="46">
        <v>4</v>
      </c>
      <c r="Z29" s="46">
        <v>8</v>
      </c>
      <c r="AA29" s="46">
        <v>0</v>
      </c>
      <c r="AB29" s="46">
        <v>0</v>
      </c>
      <c r="AC29" s="46">
        <v>0</v>
      </c>
      <c r="AD29" s="46">
        <v>159</v>
      </c>
      <c r="AE29" s="66">
        <v>1993</v>
      </c>
      <c r="AF29" s="46">
        <v>13264.018666720322</v>
      </c>
      <c r="AG29" s="46" t="s">
        <v>564</v>
      </c>
    </row>
    <row r="30" spans="1:109" ht="15" customHeight="1" x14ac:dyDescent="0.25">
      <c r="A30" s="17" t="s">
        <v>24</v>
      </c>
      <c r="B30" s="18"/>
      <c r="C30" s="79">
        <v>16248112.280399999</v>
      </c>
      <c r="D30" s="19"/>
      <c r="E30" s="8"/>
      <c r="F30" s="24"/>
      <c r="G30" s="19"/>
      <c r="H30" s="25"/>
      <c r="I30" s="27"/>
      <c r="J30" s="25"/>
      <c r="K30" s="25"/>
      <c r="L30" s="25"/>
      <c r="M30" s="25"/>
      <c r="N30" s="19"/>
      <c r="O30" s="19"/>
      <c r="P30" s="19"/>
      <c r="Q30" s="19"/>
      <c r="R30" s="20" t="s">
        <v>20</v>
      </c>
      <c r="S30" s="45">
        <v>18552598.740000002</v>
      </c>
      <c r="T30" s="21"/>
      <c r="U30" s="19"/>
      <c r="V30" s="71"/>
      <c r="W30" s="19"/>
      <c r="X30" s="85"/>
      <c r="Y30" s="19"/>
      <c r="AC30"/>
      <c r="AD30" s="89"/>
      <c r="AE30"/>
      <c r="AF30" s="46"/>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row>
    <row r="31" spans="1:109" ht="15" customHeight="1" x14ac:dyDescent="0.25">
      <c r="A31" s="17"/>
      <c r="B31" s="22" t="s">
        <v>21</v>
      </c>
      <c r="C31" s="79">
        <v>5416037.4268000005</v>
      </c>
      <c r="D31" s="19"/>
      <c r="E31" s="25"/>
      <c r="F31" s="24"/>
      <c r="G31" s="19"/>
      <c r="H31" s="25"/>
      <c r="I31" s="27"/>
      <c r="J31" s="25"/>
      <c r="K31" s="25"/>
      <c r="L31" s="25"/>
      <c r="M31" s="25"/>
      <c r="N31" s="19"/>
      <c r="O31" s="19"/>
      <c r="P31" s="19"/>
      <c r="Q31" s="19"/>
      <c r="R31" s="20"/>
      <c r="S31" s="45"/>
      <c r="T31" s="21"/>
      <c r="U31" s="19"/>
      <c r="V31" s="71"/>
      <c r="W31" s="19"/>
      <c r="X31" s="85"/>
      <c r="Y31" s="19"/>
      <c r="AC31"/>
      <c r="AD31" s="89"/>
      <c r="AE31"/>
      <c r="AF31" s="46"/>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row>
    <row r="32" spans="1:109" s="33" customFormat="1" ht="15" customHeight="1" x14ac:dyDescent="0.25">
      <c r="A32" s="52"/>
      <c r="B32" s="53"/>
      <c r="C32" s="54"/>
      <c r="D32" s="53"/>
      <c r="E32" s="55"/>
      <c r="F32" s="24"/>
      <c r="G32" s="53"/>
      <c r="H32" s="55"/>
      <c r="I32" s="53"/>
      <c r="J32" s="55"/>
      <c r="K32" s="55"/>
      <c r="L32" s="55"/>
      <c r="M32" s="55"/>
      <c r="N32" s="53"/>
      <c r="O32" s="53"/>
      <c r="P32" s="53"/>
      <c r="Q32" s="53"/>
      <c r="R32" s="53"/>
      <c r="S32" s="56"/>
      <c r="T32" s="53"/>
      <c r="U32" s="53"/>
      <c r="V32" s="72"/>
      <c r="W32" s="53"/>
      <c r="X32" s="86"/>
      <c r="Y32" s="53"/>
      <c r="Z32" s="53"/>
      <c r="AA32" s="53"/>
      <c r="AB32" s="53"/>
      <c r="AC32" s="32"/>
      <c r="AD32" s="90"/>
      <c r="AE32" s="32"/>
      <c r="AF32" s="46"/>
      <c r="AG32"/>
    </row>
    <row r="33" spans="1:109" ht="15" customHeight="1" x14ac:dyDescent="0.25">
      <c r="A33" s="50" t="s">
        <v>23</v>
      </c>
      <c r="C33" s="9"/>
      <c r="F33" s="24"/>
      <c r="X33" s="87"/>
      <c r="AD33" s="87"/>
      <c r="AF33" s="46"/>
      <c r="AG33"/>
    </row>
    <row r="34" spans="1:109" customFormat="1" ht="15" x14ac:dyDescent="0.25">
      <c r="A34" s="8">
        <v>26025</v>
      </c>
      <c r="B34" s="8" t="s">
        <v>154</v>
      </c>
      <c r="C34" s="8" t="s">
        <v>155</v>
      </c>
      <c r="D34" s="8" t="s">
        <v>156</v>
      </c>
      <c r="E34" s="8" t="s">
        <v>541</v>
      </c>
      <c r="F34" s="8">
        <v>79336</v>
      </c>
      <c r="G34" s="8" t="s">
        <v>157</v>
      </c>
      <c r="H34" s="8">
        <v>1</v>
      </c>
      <c r="I34" s="8" t="s">
        <v>76</v>
      </c>
      <c r="J34" s="8"/>
      <c r="K34" s="8"/>
      <c r="L34" s="8"/>
      <c r="M34" s="8"/>
      <c r="N34" s="8" t="s">
        <v>158</v>
      </c>
      <c r="O34" s="8">
        <v>44</v>
      </c>
      <c r="P34" s="8">
        <v>0</v>
      </c>
      <c r="Q34" s="8">
        <v>44</v>
      </c>
      <c r="R34" s="8" t="s">
        <v>79</v>
      </c>
      <c r="S34" s="46">
        <v>1338293</v>
      </c>
      <c r="T34" s="46" t="s">
        <v>159</v>
      </c>
      <c r="U34" s="46" t="s">
        <v>160</v>
      </c>
      <c r="V34" s="66">
        <v>48219950500</v>
      </c>
      <c r="W34" s="46">
        <v>136</v>
      </c>
      <c r="X34" s="46">
        <v>17</v>
      </c>
      <c r="Y34" s="46">
        <v>4</v>
      </c>
      <c r="Z34" s="46">
        <v>8</v>
      </c>
      <c r="AA34" s="46">
        <v>4</v>
      </c>
      <c r="AB34" s="46">
        <v>0</v>
      </c>
      <c r="AC34" s="46">
        <v>1</v>
      </c>
      <c r="AD34" s="46">
        <v>170</v>
      </c>
      <c r="AE34" s="66"/>
      <c r="AF34" s="46">
        <v>2496.5431281608426</v>
      </c>
      <c r="AG34" s="46" t="s">
        <v>566</v>
      </c>
    </row>
    <row r="35" spans="1:109" customFormat="1" ht="15" x14ac:dyDescent="0.25">
      <c r="A35" s="8">
        <v>26182</v>
      </c>
      <c r="B35" s="8" t="s">
        <v>161</v>
      </c>
      <c r="C35" s="8" t="s">
        <v>162</v>
      </c>
      <c r="D35" s="8" t="s">
        <v>163</v>
      </c>
      <c r="E35" s="8" t="s">
        <v>541</v>
      </c>
      <c r="F35" s="8">
        <v>79065</v>
      </c>
      <c r="G35" s="8" t="s">
        <v>164</v>
      </c>
      <c r="H35" s="8">
        <v>1</v>
      </c>
      <c r="I35" s="8" t="s">
        <v>76</v>
      </c>
      <c r="J35" s="8"/>
      <c r="K35" s="8"/>
      <c r="L35" s="8"/>
      <c r="M35" s="8"/>
      <c r="N35" s="8" t="s">
        <v>78</v>
      </c>
      <c r="O35" s="8">
        <v>96</v>
      </c>
      <c r="P35" s="8">
        <v>0</v>
      </c>
      <c r="Q35" s="8">
        <v>96</v>
      </c>
      <c r="R35" s="8" t="s">
        <v>90</v>
      </c>
      <c r="S35" s="46">
        <v>1237443.2999999998</v>
      </c>
      <c r="T35" s="46" t="s">
        <v>165</v>
      </c>
      <c r="U35" s="46" t="s">
        <v>166</v>
      </c>
      <c r="V35" s="66">
        <v>48179950400</v>
      </c>
      <c r="W35" s="46">
        <v>130</v>
      </c>
      <c r="X35" s="46">
        <v>17</v>
      </c>
      <c r="Y35" s="46">
        <v>4</v>
      </c>
      <c r="Z35" s="46">
        <v>8</v>
      </c>
      <c r="AA35" s="46">
        <v>4</v>
      </c>
      <c r="AB35" s="46">
        <v>0</v>
      </c>
      <c r="AC35" s="46">
        <v>1</v>
      </c>
      <c r="AD35" s="46">
        <v>164</v>
      </c>
      <c r="AE35" s="66"/>
      <c r="AF35" s="46">
        <v>5779.0292593003524</v>
      </c>
    </row>
    <row r="36" spans="1:109" ht="15" customHeight="1" x14ac:dyDescent="0.25">
      <c r="A36" s="17" t="s">
        <v>24</v>
      </c>
      <c r="B36" s="18"/>
      <c r="C36" s="79">
        <v>904137.58835750225</v>
      </c>
      <c r="D36" s="19"/>
      <c r="E36" s="25"/>
      <c r="F36" s="24"/>
      <c r="G36" s="19"/>
      <c r="H36" s="25"/>
      <c r="I36" s="27"/>
      <c r="J36" s="25"/>
      <c r="K36" s="25"/>
      <c r="L36" s="25"/>
      <c r="M36" s="25"/>
      <c r="N36" s="19"/>
      <c r="O36" s="19"/>
      <c r="P36" s="19"/>
      <c r="Q36" s="19"/>
      <c r="R36" s="20" t="s">
        <v>20</v>
      </c>
      <c r="S36" s="45">
        <v>2575736.2999999998</v>
      </c>
      <c r="T36" s="21"/>
      <c r="U36" s="19"/>
      <c r="V36" s="71"/>
      <c r="W36" s="19"/>
      <c r="X36" s="85"/>
      <c r="Y36" s="19"/>
      <c r="AC36"/>
      <c r="AD36" s="89"/>
      <c r="AE36"/>
      <c r="AF36" s="4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row>
    <row r="37" spans="1:109" ht="15" customHeight="1" collapsed="1" x14ac:dyDescent="0.25">
      <c r="C37" s="9"/>
      <c r="F37" s="24"/>
      <c r="X37" s="87"/>
      <c r="AD37" s="87"/>
      <c r="AF37" s="46"/>
      <c r="AG37"/>
    </row>
    <row r="38" spans="1:109" customFormat="1" ht="15" customHeight="1" x14ac:dyDescent="0.25">
      <c r="A38" s="51" t="s">
        <v>30</v>
      </c>
      <c r="B38" s="8"/>
      <c r="C38" s="9"/>
      <c r="D38" s="8"/>
      <c r="E38" s="24"/>
      <c r="F38" s="24"/>
      <c r="G38" s="8"/>
      <c r="H38" s="24"/>
      <c r="I38" s="8"/>
      <c r="J38" s="24"/>
      <c r="K38" s="24"/>
      <c r="L38" s="24"/>
      <c r="M38" s="24"/>
      <c r="N38" s="8"/>
      <c r="O38" s="8"/>
      <c r="P38" s="8"/>
      <c r="Q38" s="8"/>
      <c r="R38" s="8"/>
      <c r="S38" s="46"/>
      <c r="T38" s="8"/>
      <c r="U38" s="8"/>
      <c r="V38" s="66"/>
      <c r="W38" s="8"/>
      <c r="X38" s="87"/>
      <c r="Y38" s="8"/>
      <c r="Z38" s="8"/>
      <c r="AA38" s="14"/>
      <c r="AB38" s="14"/>
      <c r="AD38" s="89"/>
      <c r="AF38" s="46"/>
    </row>
    <row r="39" spans="1:109" customFormat="1" ht="15" customHeight="1" x14ac:dyDescent="0.25">
      <c r="A39" s="76">
        <v>26189</v>
      </c>
      <c r="B39" s="8" t="s">
        <v>181</v>
      </c>
      <c r="C39" s="8" t="s">
        <v>182</v>
      </c>
      <c r="D39" s="8" t="s">
        <v>169</v>
      </c>
      <c r="E39" s="8" t="s">
        <v>541</v>
      </c>
      <c r="F39" s="8">
        <v>79106</v>
      </c>
      <c r="G39" s="8" t="s">
        <v>170</v>
      </c>
      <c r="H39" s="8">
        <v>1</v>
      </c>
      <c r="I39" s="8" t="s">
        <v>109</v>
      </c>
      <c r="J39" s="8"/>
      <c r="K39" s="8"/>
      <c r="L39" s="8"/>
      <c r="M39" s="8"/>
      <c r="N39" s="8" t="s">
        <v>158</v>
      </c>
      <c r="O39" s="8">
        <v>87</v>
      </c>
      <c r="P39" s="8">
        <v>3</v>
      </c>
      <c r="Q39" s="8">
        <v>90</v>
      </c>
      <c r="R39" s="8" t="s">
        <v>79</v>
      </c>
      <c r="S39" s="46">
        <v>2000000</v>
      </c>
      <c r="T39" s="46" t="s">
        <v>183</v>
      </c>
      <c r="U39" s="46" t="s">
        <v>184</v>
      </c>
      <c r="V39" s="66">
        <v>48375013300</v>
      </c>
      <c r="W39" s="46">
        <v>136</v>
      </c>
      <c r="X39" s="46">
        <v>17</v>
      </c>
      <c r="Y39" s="46">
        <v>4</v>
      </c>
      <c r="Z39" s="46">
        <v>8</v>
      </c>
      <c r="AA39" s="46">
        <v>4</v>
      </c>
      <c r="AB39" s="46">
        <v>0</v>
      </c>
      <c r="AC39" s="46">
        <v>1</v>
      </c>
      <c r="AD39" s="46">
        <v>170</v>
      </c>
      <c r="AE39" s="66"/>
      <c r="AF39" s="46">
        <v>972.76115761480924</v>
      </c>
      <c r="AG39" s="46" t="s">
        <v>566</v>
      </c>
    </row>
    <row r="40" spans="1:109" customFormat="1" ht="15" customHeight="1" x14ac:dyDescent="0.25">
      <c r="A40" s="76">
        <v>26159</v>
      </c>
      <c r="B40" s="8" t="s">
        <v>176</v>
      </c>
      <c r="C40" s="8" t="s">
        <v>177</v>
      </c>
      <c r="D40" s="8" t="s">
        <v>178</v>
      </c>
      <c r="E40" s="8" t="s">
        <v>541</v>
      </c>
      <c r="F40" s="8">
        <v>79407</v>
      </c>
      <c r="G40" s="8" t="s">
        <v>178</v>
      </c>
      <c r="H40" s="8">
        <v>1</v>
      </c>
      <c r="I40" s="8" t="s">
        <v>109</v>
      </c>
      <c r="J40" s="8"/>
      <c r="K40" s="8"/>
      <c r="L40" s="8"/>
      <c r="M40" s="8"/>
      <c r="N40" s="8" t="s">
        <v>158</v>
      </c>
      <c r="O40" s="8">
        <v>60</v>
      </c>
      <c r="P40" s="8">
        <v>0</v>
      </c>
      <c r="Q40" s="8">
        <v>60</v>
      </c>
      <c r="R40" s="8" t="s">
        <v>90</v>
      </c>
      <c r="S40" s="46">
        <v>1820000</v>
      </c>
      <c r="T40" s="46" t="s">
        <v>179</v>
      </c>
      <c r="U40" s="46" t="s">
        <v>180</v>
      </c>
      <c r="V40" s="66">
        <v>48303001715</v>
      </c>
      <c r="W40" s="46">
        <v>136</v>
      </c>
      <c r="X40" s="46">
        <v>17</v>
      </c>
      <c r="Y40" s="46">
        <v>4</v>
      </c>
      <c r="Z40" s="46">
        <v>8</v>
      </c>
      <c r="AA40" s="46">
        <v>4</v>
      </c>
      <c r="AB40" s="46">
        <v>0</v>
      </c>
      <c r="AC40" s="46">
        <v>1</v>
      </c>
      <c r="AD40" s="46">
        <v>170</v>
      </c>
      <c r="AE40" s="66"/>
      <c r="AF40" s="46">
        <v>2675.1437082601865</v>
      </c>
    </row>
    <row r="41" spans="1:109" customFormat="1" ht="15" customHeight="1" x14ac:dyDescent="0.25">
      <c r="A41" s="76">
        <v>26149</v>
      </c>
      <c r="B41" s="8" t="s">
        <v>173</v>
      </c>
      <c r="C41" s="8" t="s">
        <v>174</v>
      </c>
      <c r="D41" s="8" t="s">
        <v>169</v>
      </c>
      <c r="E41" s="8" t="s">
        <v>541</v>
      </c>
      <c r="F41" s="8">
        <v>79103</v>
      </c>
      <c r="G41" s="8" t="s">
        <v>175</v>
      </c>
      <c r="H41" s="8">
        <v>1</v>
      </c>
      <c r="I41" s="8" t="s">
        <v>109</v>
      </c>
      <c r="J41" s="8"/>
      <c r="K41" s="8"/>
      <c r="L41" s="8"/>
      <c r="M41" s="8"/>
      <c r="N41" s="8" t="s">
        <v>158</v>
      </c>
      <c r="O41" s="8">
        <v>68</v>
      </c>
      <c r="P41" s="8">
        <v>0</v>
      </c>
      <c r="Q41" s="8">
        <v>68</v>
      </c>
      <c r="R41" s="8" t="s">
        <v>79</v>
      </c>
      <c r="S41" s="46">
        <v>2000000</v>
      </c>
      <c r="T41" s="46" t="s">
        <v>171</v>
      </c>
      <c r="U41" s="46" t="s">
        <v>172</v>
      </c>
      <c r="V41" s="66">
        <v>48381022002</v>
      </c>
      <c r="W41" s="46">
        <v>136</v>
      </c>
      <c r="X41" s="46">
        <v>17</v>
      </c>
      <c r="Y41" s="46">
        <v>4</v>
      </c>
      <c r="Z41" s="46">
        <v>8</v>
      </c>
      <c r="AA41" s="46">
        <v>4</v>
      </c>
      <c r="AB41" s="46">
        <v>0</v>
      </c>
      <c r="AC41" s="46">
        <v>1</v>
      </c>
      <c r="AD41" s="46">
        <v>170</v>
      </c>
      <c r="AE41" s="66"/>
      <c r="AF41" s="46">
        <v>3656.1300463630523</v>
      </c>
    </row>
    <row r="42" spans="1:109" customFormat="1" ht="15" customHeight="1" x14ac:dyDescent="0.25">
      <c r="A42" s="76">
        <v>26143</v>
      </c>
      <c r="B42" s="8" t="s">
        <v>167</v>
      </c>
      <c r="C42" s="8" t="s">
        <v>168</v>
      </c>
      <c r="D42" s="8" t="s">
        <v>169</v>
      </c>
      <c r="E42" s="8" t="s">
        <v>541</v>
      </c>
      <c r="F42" s="8">
        <v>79103</v>
      </c>
      <c r="G42" s="8" t="s">
        <v>170</v>
      </c>
      <c r="H42" s="8">
        <v>1</v>
      </c>
      <c r="I42" s="8" t="s">
        <v>109</v>
      </c>
      <c r="J42" s="8"/>
      <c r="K42" s="8"/>
      <c r="L42" s="8"/>
      <c r="M42" s="8"/>
      <c r="N42" s="8" t="s">
        <v>158</v>
      </c>
      <c r="O42" s="8">
        <v>68</v>
      </c>
      <c r="P42" s="8">
        <v>0</v>
      </c>
      <c r="Q42" s="8">
        <v>68</v>
      </c>
      <c r="R42" s="8" t="s">
        <v>90</v>
      </c>
      <c r="S42" s="46">
        <v>1734409</v>
      </c>
      <c r="T42" s="46" t="s">
        <v>171</v>
      </c>
      <c r="U42" s="46" t="s">
        <v>172</v>
      </c>
      <c r="V42" s="66">
        <v>48375010600</v>
      </c>
      <c r="W42" s="46">
        <v>129</v>
      </c>
      <c r="X42" s="46">
        <v>17</v>
      </c>
      <c r="Y42" s="46">
        <v>4</v>
      </c>
      <c r="Z42" s="46">
        <v>8</v>
      </c>
      <c r="AA42" s="46">
        <v>4</v>
      </c>
      <c r="AB42" s="46">
        <v>7</v>
      </c>
      <c r="AC42" s="46">
        <v>1</v>
      </c>
      <c r="AD42" s="46">
        <v>170</v>
      </c>
      <c r="AE42" s="66"/>
      <c r="AF42" s="46">
        <v>3968.9961388808315</v>
      </c>
    </row>
    <row r="43" spans="1:109" customFormat="1" ht="15" customHeight="1" x14ac:dyDescent="0.25">
      <c r="A43" s="76">
        <v>26225</v>
      </c>
      <c r="B43" s="8" t="s">
        <v>185</v>
      </c>
      <c r="C43" s="8" t="s">
        <v>186</v>
      </c>
      <c r="D43" s="8" t="s">
        <v>169</v>
      </c>
      <c r="E43" s="8" t="s">
        <v>541</v>
      </c>
      <c r="F43" s="8">
        <v>79110</v>
      </c>
      <c r="G43" s="8" t="s">
        <v>175</v>
      </c>
      <c r="H43" s="8">
        <v>1</v>
      </c>
      <c r="I43" s="8" t="s">
        <v>109</v>
      </c>
      <c r="J43" s="8"/>
      <c r="K43" s="8"/>
      <c r="L43" s="8"/>
      <c r="M43" s="8"/>
      <c r="N43" s="8" t="s">
        <v>158</v>
      </c>
      <c r="O43" s="8">
        <v>46</v>
      </c>
      <c r="P43" s="8">
        <v>0</v>
      </c>
      <c r="Q43" s="8">
        <v>46</v>
      </c>
      <c r="R43" s="8" t="s">
        <v>90</v>
      </c>
      <c r="S43" s="46">
        <v>1555000</v>
      </c>
      <c r="T43" s="46" t="s">
        <v>187</v>
      </c>
      <c r="U43" s="46" t="s">
        <v>188</v>
      </c>
      <c r="V43" s="66">
        <v>48381020800</v>
      </c>
      <c r="W43" s="46">
        <v>136</v>
      </c>
      <c r="X43" s="46">
        <v>17</v>
      </c>
      <c r="Y43" s="46">
        <v>4</v>
      </c>
      <c r="Z43" s="46">
        <v>8</v>
      </c>
      <c r="AA43" s="46">
        <v>4</v>
      </c>
      <c r="AB43" s="46">
        <v>0</v>
      </c>
      <c r="AC43" s="46">
        <v>1</v>
      </c>
      <c r="AD43" s="46">
        <v>170</v>
      </c>
      <c r="AE43" s="66"/>
      <c r="AF43" s="46">
        <v>12103.76141343085</v>
      </c>
    </row>
    <row r="44" spans="1:109" ht="15" customHeight="1" x14ac:dyDescent="0.25">
      <c r="A44" s="17" t="s">
        <v>24</v>
      </c>
      <c r="C44" s="79">
        <v>1595532.6517247406</v>
      </c>
      <c r="D44" s="19"/>
      <c r="E44" s="25"/>
      <c r="F44" s="24"/>
      <c r="G44" s="19"/>
      <c r="H44" s="25"/>
      <c r="I44" s="27"/>
      <c r="J44" s="25"/>
      <c r="K44" s="25"/>
      <c r="L44" s="25"/>
      <c r="M44" s="25"/>
      <c r="N44" s="19"/>
      <c r="O44" s="19"/>
      <c r="P44" s="19"/>
      <c r="Q44" s="19"/>
      <c r="R44" s="20" t="s">
        <v>20</v>
      </c>
      <c r="S44" s="45">
        <v>9109409</v>
      </c>
      <c r="T44" s="21"/>
      <c r="U44" s="19"/>
      <c r="V44" s="71"/>
      <c r="W44" s="19"/>
      <c r="X44" s="85"/>
      <c r="Y44" s="19"/>
      <c r="AC44"/>
      <c r="AD44" s="89"/>
      <c r="AE44"/>
      <c r="AF44" s="4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row>
    <row r="45" spans="1:109" ht="15" customHeight="1" collapsed="1" x14ac:dyDescent="0.25">
      <c r="C45" s="9"/>
      <c r="F45" s="24"/>
      <c r="H45" s="62"/>
      <c r="X45" s="87"/>
      <c r="AD45" s="87"/>
      <c r="AF45" s="46"/>
      <c r="AG45"/>
    </row>
    <row r="46" spans="1:109" ht="15" customHeight="1" x14ac:dyDescent="0.25">
      <c r="A46" s="50" t="s">
        <v>31</v>
      </c>
      <c r="C46" s="9"/>
      <c r="F46" s="24"/>
      <c r="H46" s="62"/>
      <c r="X46" s="87"/>
      <c r="AD46" s="87"/>
      <c r="AF46" s="46"/>
      <c r="AG46"/>
    </row>
    <row r="47" spans="1:109" ht="15" customHeight="1" x14ac:dyDescent="0.25">
      <c r="A47" s="76">
        <v>26270</v>
      </c>
      <c r="B47" s="8" t="s">
        <v>195</v>
      </c>
      <c r="C47" s="8" t="s">
        <v>196</v>
      </c>
      <c r="D47" s="8" t="s">
        <v>197</v>
      </c>
      <c r="E47" s="8"/>
      <c r="F47" s="8">
        <v>76354</v>
      </c>
      <c r="G47" s="8" t="s">
        <v>192</v>
      </c>
      <c r="H47" s="8">
        <v>2</v>
      </c>
      <c r="I47" s="8" t="s">
        <v>76</v>
      </c>
      <c r="J47" s="8"/>
      <c r="K47" s="8"/>
      <c r="L47" s="8"/>
      <c r="M47" s="8"/>
      <c r="N47" s="8" t="s">
        <v>158</v>
      </c>
      <c r="O47" s="8">
        <v>41</v>
      </c>
      <c r="P47" s="8">
        <v>0</v>
      </c>
      <c r="Q47" s="8">
        <v>41</v>
      </c>
      <c r="R47" s="8" t="s">
        <v>79</v>
      </c>
      <c r="S47" s="46">
        <v>1130000</v>
      </c>
      <c r="T47" s="46" t="s">
        <v>198</v>
      </c>
      <c r="U47" s="46" t="s">
        <v>199</v>
      </c>
      <c r="V47" s="66">
        <v>48485013503</v>
      </c>
      <c r="W47" s="46">
        <v>127</v>
      </c>
      <c r="X47" s="46">
        <v>17</v>
      </c>
      <c r="Y47" s="46">
        <v>4</v>
      </c>
      <c r="Z47" s="46">
        <v>8</v>
      </c>
      <c r="AA47" s="46">
        <v>4</v>
      </c>
      <c r="AB47" s="46">
        <v>0</v>
      </c>
      <c r="AC47" s="46">
        <v>1</v>
      </c>
      <c r="AD47" s="46">
        <v>161</v>
      </c>
      <c r="AE47" s="66"/>
      <c r="AF47" s="46">
        <v>2674.9359589278838</v>
      </c>
      <c r="AG47"/>
    </row>
    <row r="48" spans="1:109" ht="15" customHeight="1" x14ac:dyDescent="0.25">
      <c r="A48" s="76">
        <v>26266</v>
      </c>
      <c r="B48" s="8" t="s">
        <v>189</v>
      </c>
      <c r="C48" s="8" t="s">
        <v>190</v>
      </c>
      <c r="D48" s="8" t="s">
        <v>191</v>
      </c>
      <c r="E48" s="8"/>
      <c r="F48" s="8">
        <v>76367</v>
      </c>
      <c r="G48" s="8" t="s">
        <v>192</v>
      </c>
      <c r="H48" s="8">
        <v>2</v>
      </c>
      <c r="I48" s="8" t="s">
        <v>76</v>
      </c>
      <c r="J48" s="8"/>
      <c r="K48" s="8"/>
      <c r="L48" s="8"/>
      <c r="M48" s="8"/>
      <c r="N48" s="8" t="s">
        <v>158</v>
      </c>
      <c r="O48" s="8">
        <v>40</v>
      </c>
      <c r="P48" s="8">
        <v>0</v>
      </c>
      <c r="Q48" s="8">
        <v>40</v>
      </c>
      <c r="R48" s="8" t="s">
        <v>90</v>
      </c>
      <c r="S48" s="46">
        <v>1132507</v>
      </c>
      <c r="T48" s="46" t="s">
        <v>193</v>
      </c>
      <c r="U48" s="46" t="s">
        <v>194</v>
      </c>
      <c r="V48" s="66">
        <v>48485013600</v>
      </c>
      <c r="W48" s="46">
        <v>126</v>
      </c>
      <c r="X48" s="46">
        <v>17</v>
      </c>
      <c r="Y48" s="46">
        <v>4</v>
      </c>
      <c r="Z48" s="46">
        <v>8</v>
      </c>
      <c r="AA48" s="46">
        <v>4</v>
      </c>
      <c r="AB48" s="46">
        <v>0</v>
      </c>
      <c r="AC48" s="46">
        <v>1</v>
      </c>
      <c r="AD48" s="46">
        <v>160</v>
      </c>
      <c r="AE48" s="66"/>
      <c r="AF48" s="46">
        <v>4235.5846861422106</v>
      </c>
      <c r="AG48"/>
    </row>
    <row r="49" spans="1:109" ht="15" customHeight="1" x14ac:dyDescent="0.25">
      <c r="A49" s="17" t="s">
        <v>24</v>
      </c>
      <c r="B49" s="18"/>
      <c r="C49" s="79">
        <v>764925.45135209139</v>
      </c>
      <c r="D49" s="19"/>
      <c r="E49" s="25"/>
      <c r="F49" s="24"/>
      <c r="G49" s="19"/>
      <c r="H49" s="75"/>
      <c r="I49" s="27"/>
      <c r="J49" s="25"/>
      <c r="K49" s="25"/>
      <c r="L49" s="25"/>
      <c r="M49" s="25"/>
      <c r="N49" s="19"/>
      <c r="O49" s="19"/>
      <c r="P49" s="19"/>
      <c r="Q49" s="19"/>
      <c r="R49" s="20" t="s">
        <v>20</v>
      </c>
      <c r="S49" s="45">
        <f>SUM(S47:S48)</f>
        <v>2262507</v>
      </c>
      <c r="T49" s="21"/>
      <c r="U49" s="19"/>
      <c r="V49" s="71"/>
      <c r="W49" s="19"/>
      <c r="X49" s="85"/>
      <c r="Y49" s="19"/>
      <c r="AC49"/>
      <c r="AD49" s="89"/>
      <c r="AE49"/>
      <c r="AF49" s="46"/>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row>
    <row r="50" spans="1:109" ht="15" customHeight="1" collapsed="1" x14ac:dyDescent="0.25">
      <c r="C50" s="9"/>
      <c r="F50" s="24"/>
      <c r="H50" s="62"/>
      <c r="X50" s="87"/>
      <c r="AD50" s="87"/>
      <c r="AF50" s="46"/>
      <c r="AG50"/>
    </row>
    <row r="51" spans="1:109" customFormat="1" ht="15" customHeight="1" x14ac:dyDescent="0.25">
      <c r="A51" s="51" t="s">
        <v>32</v>
      </c>
      <c r="B51" s="8"/>
      <c r="C51" s="9"/>
      <c r="D51" s="8"/>
      <c r="E51" s="24"/>
      <c r="F51" s="24"/>
      <c r="G51" s="8"/>
      <c r="H51" s="62"/>
      <c r="I51" s="8"/>
      <c r="J51" s="24"/>
      <c r="K51" s="24"/>
      <c r="L51" s="24"/>
      <c r="M51" s="24"/>
      <c r="N51" s="8"/>
      <c r="O51" s="8"/>
      <c r="P51" s="8"/>
      <c r="Q51" s="8"/>
      <c r="R51" s="8"/>
      <c r="S51" s="46"/>
      <c r="T51" s="8"/>
      <c r="U51" s="8"/>
      <c r="V51" s="66"/>
      <c r="W51" s="8"/>
      <c r="X51" s="87"/>
      <c r="Y51" s="8"/>
      <c r="Z51" s="8"/>
      <c r="AA51" s="14"/>
      <c r="AB51" s="14"/>
      <c r="AD51" s="89"/>
      <c r="AF51" s="46"/>
    </row>
    <row r="52" spans="1:109" customFormat="1" ht="15" customHeight="1" x14ac:dyDescent="0.25">
      <c r="A52" s="76">
        <v>26221</v>
      </c>
      <c r="B52" s="8" t="s">
        <v>204</v>
      </c>
      <c r="C52" s="8" t="s">
        <v>205</v>
      </c>
      <c r="D52" s="8" t="s">
        <v>206</v>
      </c>
      <c r="E52" s="8" t="s">
        <v>541</v>
      </c>
      <c r="F52" s="8">
        <v>76301</v>
      </c>
      <c r="G52" s="8" t="s">
        <v>192</v>
      </c>
      <c r="H52" s="8">
        <v>2</v>
      </c>
      <c r="I52" s="8" t="s">
        <v>109</v>
      </c>
      <c r="J52" s="8"/>
      <c r="K52" s="8"/>
      <c r="L52" s="8"/>
      <c r="M52" s="8"/>
      <c r="N52" s="8" t="s">
        <v>549</v>
      </c>
      <c r="O52" s="8">
        <v>49</v>
      </c>
      <c r="P52" s="8">
        <v>0</v>
      </c>
      <c r="Q52" s="8">
        <v>49</v>
      </c>
      <c r="R52" s="8" t="s">
        <v>90</v>
      </c>
      <c r="S52" s="46">
        <v>1328676</v>
      </c>
      <c r="T52" s="46" t="s">
        <v>207</v>
      </c>
      <c r="U52" s="46" t="s">
        <v>208</v>
      </c>
      <c r="V52" s="66">
        <v>48485011400</v>
      </c>
      <c r="W52" s="46">
        <v>138</v>
      </c>
      <c r="X52" s="46">
        <v>17</v>
      </c>
      <c r="Y52" s="46">
        <v>4</v>
      </c>
      <c r="Z52" s="46">
        <v>8</v>
      </c>
      <c r="AA52" s="46">
        <v>4</v>
      </c>
      <c r="AB52" s="46">
        <v>0</v>
      </c>
      <c r="AC52" s="46">
        <v>1</v>
      </c>
      <c r="AD52" s="46">
        <v>172</v>
      </c>
      <c r="AE52" s="66"/>
      <c r="AF52" s="46">
        <v>11385.969987747259</v>
      </c>
      <c r="AG52" s="46" t="s">
        <v>566</v>
      </c>
    </row>
    <row r="53" spans="1:109" customFormat="1" ht="15" x14ac:dyDescent="0.25">
      <c r="A53" s="76">
        <v>26148</v>
      </c>
      <c r="B53" s="8" t="s">
        <v>200</v>
      </c>
      <c r="C53" s="8" t="s">
        <v>201</v>
      </c>
      <c r="D53" s="8" t="s">
        <v>202</v>
      </c>
      <c r="E53" s="8" t="s">
        <v>541</v>
      </c>
      <c r="F53" s="8">
        <v>79601</v>
      </c>
      <c r="G53" s="8" t="s">
        <v>203</v>
      </c>
      <c r="H53" s="8">
        <v>2</v>
      </c>
      <c r="I53" s="8" t="s">
        <v>109</v>
      </c>
      <c r="J53" s="8"/>
      <c r="K53" s="8"/>
      <c r="L53" s="8"/>
      <c r="M53" s="8"/>
      <c r="N53" s="8" t="s">
        <v>158</v>
      </c>
      <c r="O53" s="8">
        <v>44</v>
      </c>
      <c r="P53" s="8">
        <v>0</v>
      </c>
      <c r="Q53" s="8">
        <v>44</v>
      </c>
      <c r="R53" s="8" t="s">
        <v>90</v>
      </c>
      <c r="S53" s="46">
        <v>1283859</v>
      </c>
      <c r="T53" s="46" t="s">
        <v>171</v>
      </c>
      <c r="U53" s="46" t="s">
        <v>172</v>
      </c>
      <c r="V53" s="66">
        <v>48441011000</v>
      </c>
      <c r="W53" s="46">
        <v>136</v>
      </c>
      <c r="X53" s="46">
        <v>17</v>
      </c>
      <c r="Y53" s="46">
        <v>4</v>
      </c>
      <c r="Z53" s="46">
        <v>8</v>
      </c>
      <c r="AA53" s="46">
        <v>4</v>
      </c>
      <c r="AB53" s="46">
        <v>0</v>
      </c>
      <c r="AC53" s="46">
        <v>1</v>
      </c>
      <c r="AD53" s="46">
        <v>170</v>
      </c>
      <c r="AE53" s="66"/>
      <c r="AF53" s="46">
        <v>6769.9431209834984</v>
      </c>
    </row>
    <row r="54" spans="1:109" ht="15" customHeight="1" x14ac:dyDescent="0.25">
      <c r="A54" s="17" t="s">
        <v>24</v>
      </c>
      <c r="B54" s="18"/>
      <c r="C54" s="79">
        <v>897632.36302024615</v>
      </c>
      <c r="D54" s="19"/>
      <c r="E54" s="25"/>
      <c r="F54" s="24"/>
      <c r="G54" s="19"/>
      <c r="H54" s="75"/>
      <c r="I54" s="27"/>
      <c r="J54" s="25"/>
      <c r="K54" s="25"/>
      <c r="L54" s="25"/>
      <c r="M54" s="25"/>
      <c r="N54" s="19"/>
      <c r="O54" s="19"/>
      <c r="P54" s="19"/>
      <c r="Q54" s="19"/>
      <c r="R54" s="20" t="s">
        <v>20</v>
      </c>
      <c r="S54" s="45">
        <v>2612535</v>
      </c>
      <c r="T54" s="21"/>
      <c r="U54" s="19"/>
      <c r="V54" s="71"/>
      <c r="W54" s="19"/>
      <c r="X54" s="85"/>
      <c r="Y54" s="19"/>
      <c r="AC54"/>
      <c r="AD54" s="89"/>
      <c r="AE54"/>
      <c r="AF54" s="46"/>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row>
    <row r="55" spans="1:109" ht="15" customHeight="1" collapsed="1" x14ac:dyDescent="0.25">
      <c r="C55" s="9"/>
      <c r="F55" s="24"/>
      <c r="H55" s="62"/>
      <c r="X55" s="87"/>
      <c r="AD55" s="87"/>
      <c r="AF55" s="46"/>
      <c r="AG55"/>
    </row>
    <row r="56" spans="1:109" customFormat="1" ht="15" customHeight="1" x14ac:dyDescent="0.25">
      <c r="A56" s="50" t="s">
        <v>33</v>
      </c>
      <c r="B56" s="8"/>
      <c r="C56" s="9"/>
      <c r="D56" s="8"/>
      <c r="E56" s="24"/>
      <c r="F56" s="24"/>
      <c r="G56" s="8"/>
      <c r="H56" s="62"/>
      <c r="I56" s="8"/>
      <c r="J56" s="24"/>
      <c r="K56" s="24"/>
      <c r="L56" s="24"/>
      <c r="M56" s="24"/>
      <c r="N56" s="8"/>
      <c r="O56" s="8"/>
      <c r="P56" s="8"/>
      <c r="Q56" s="8"/>
      <c r="R56" s="8"/>
      <c r="S56" s="46"/>
      <c r="T56" s="8"/>
      <c r="U56" s="8"/>
      <c r="V56" s="66"/>
      <c r="W56" s="8"/>
      <c r="X56" s="87"/>
      <c r="Y56" s="8"/>
      <c r="Z56" s="8"/>
      <c r="AA56" s="14"/>
      <c r="AB56" s="14"/>
      <c r="AD56" s="89"/>
      <c r="AF56" s="46"/>
    </row>
    <row r="57" spans="1:109" customFormat="1" ht="15" customHeight="1" x14ac:dyDescent="0.25">
      <c r="A57" s="76">
        <v>26195</v>
      </c>
      <c r="B57" s="8" t="s">
        <v>215</v>
      </c>
      <c r="C57" s="8" t="s">
        <v>216</v>
      </c>
      <c r="D57" s="8" t="s">
        <v>114</v>
      </c>
      <c r="E57" s="8" t="s">
        <v>541</v>
      </c>
      <c r="F57" s="8">
        <v>76240</v>
      </c>
      <c r="G57" s="8" t="s">
        <v>115</v>
      </c>
      <c r="H57" s="8">
        <v>3</v>
      </c>
      <c r="I57" s="8" t="s">
        <v>76</v>
      </c>
      <c r="J57" s="8"/>
      <c r="K57" s="8"/>
      <c r="L57" s="8"/>
      <c r="M57" s="8"/>
      <c r="N57" s="8" t="s">
        <v>158</v>
      </c>
      <c r="O57" s="8">
        <v>40</v>
      </c>
      <c r="P57" s="8">
        <v>2</v>
      </c>
      <c r="Q57" s="8">
        <v>42</v>
      </c>
      <c r="R57" s="8" t="s">
        <v>90</v>
      </c>
      <c r="S57" s="46">
        <v>1312707</v>
      </c>
      <c r="T57" s="46" t="s">
        <v>217</v>
      </c>
      <c r="U57" s="46" t="s">
        <v>208</v>
      </c>
      <c r="V57" s="66">
        <v>48097001100</v>
      </c>
      <c r="W57" s="46">
        <v>129</v>
      </c>
      <c r="X57" s="46">
        <v>17</v>
      </c>
      <c r="Y57" s="46">
        <v>4</v>
      </c>
      <c r="Z57" s="46">
        <v>8</v>
      </c>
      <c r="AA57" s="46">
        <v>4</v>
      </c>
      <c r="AB57" s="46">
        <v>7</v>
      </c>
      <c r="AC57" s="46">
        <v>1</v>
      </c>
      <c r="AD57" s="46">
        <v>170</v>
      </c>
      <c r="AE57" s="66"/>
      <c r="AF57" s="46">
        <v>2851.9621188042106</v>
      </c>
      <c r="AG57" s="46" t="s">
        <v>566</v>
      </c>
    </row>
    <row r="58" spans="1:109" customFormat="1" ht="15" customHeight="1" x14ac:dyDescent="0.25">
      <c r="A58" s="76">
        <v>26077</v>
      </c>
      <c r="B58" s="8" t="s">
        <v>209</v>
      </c>
      <c r="C58" s="8" t="s">
        <v>210</v>
      </c>
      <c r="D58" s="8" t="s">
        <v>211</v>
      </c>
      <c r="E58" s="8" t="s">
        <v>541</v>
      </c>
      <c r="F58" s="8">
        <v>75160</v>
      </c>
      <c r="G58" s="8" t="s">
        <v>212</v>
      </c>
      <c r="H58" s="8">
        <v>3</v>
      </c>
      <c r="I58" s="8" t="s">
        <v>76</v>
      </c>
      <c r="J58" s="8"/>
      <c r="K58" s="8"/>
      <c r="L58" s="8"/>
      <c r="M58" s="8"/>
      <c r="N58" s="8" t="s">
        <v>158</v>
      </c>
      <c r="O58" s="8">
        <v>42</v>
      </c>
      <c r="P58" s="8">
        <v>0</v>
      </c>
      <c r="Q58" s="8">
        <v>42</v>
      </c>
      <c r="R58" s="8" t="s">
        <v>90</v>
      </c>
      <c r="S58" s="46">
        <v>1312707</v>
      </c>
      <c r="T58" s="46" t="s">
        <v>213</v>
      </c>
      <c r="U58" s="46" t="s">
        <v>214</v>
      </c>
      <c r="V58" s="66">
        <v>48257050300</v>
      </c>
      <c r="W58" s="46">
        <v>129</v>
      </c>
      <c r="X58" s="46">
        <v>17</v>
      </c>
      <c r="Y58" s="46">
        <v>4</v>
      </c>
      <c r="Z58" s="46">
        <v>8</v>
      </c>
      <c r="AA58" s="46">
        <v>4</v>
      </c>
      <c r="AB58" s="46">
        <v>7</v>
      </c>
      <c r="AC58" s="46">
        <v>1</v>
      </c>
      <c r="AD58" s="46">
        <v>170</v>
      </c>
      <c r="AE58" s="66"/>
      <c r="AF58" s="46">
        <v>3694.808288545888</v>
      </c>
    </row>
    <row r="59" spans="1:109" ht="15" customHeight="1" x14ac:dyDescent="0.25">
      <c r="A59" s="17" t="s">
        <v>24</v>
      </c>
      <c r="B59" s="18"/>
      <c r="C59" s="79">
        <v>886828.56737508101</v>
      </c>
      <c r="D59" s="19"/>
      <c r="E59" s="25"/>
      <c r="F59" s="24"/>
      <c r="G59" s="19"/>
      <c r="H59" s="75"/>
      <c r="I59" s="27"/>
      <c r="J59" s="25"/>
      <c r="K59" s="25"/>
      <c r="L59" s="25"/>
      <c r="M59" s="25"/>
      <c r="N59" s="19"/>
      <c r="O59" s="19"/>
      <c r="P59" s="19"/>
      <c r="Q59" s="19"/>
      <c r="R59" s="20" t="s">
        <v>20</v>
      </c>
      <c r="S59" s="45">
        <v>2625414</v>
      </c>
      <c r="T59" s="21"/>
      <c r="U59" s="19"/>
      <c r="V59" s="71"/>
      <c r="W59" s="19"/>
      <c r="X59" s="85"/>
      <c r="Y59" s="19"/>
      <c r="AC59"/>
      <c r="AD59" s="89"/>
      <c r="AE59"/>
      <c r="AF59" s="46"/>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row>
    <row r="60" spans="1:109" ht="15" customHeight="1" collapsed="1" x14ac:dyDescent="0.25">
      <c r="C60" s="9"/>
      <c r="F60" s="24"/>
      <c r="H60" s="62"/>
      <c r="X60" s="87"/>
      <c r="AD60" s="87"/>
      <c r="AF60" s="46"/>
      <c r="AG60"/>
    </row>
    <row r="61" spans="1:109" customFormat="1" ht="15" customHeight="1" x14ac:dyDescent="0.25">
      <c r="A61" s="51" t="s">
        <v>34</v>
      </c>
      <c r="B61" s="8"/>
      <c r="C61" s="9"/>
      <c r="D61" s="8"/>
      <c r="E61" s="24"/>
      <c r="F61" s="24"/>
      <c r="G61" s="8"/>
      <c r="H61" s="62"/>
      <c r="I61" s="8"/>
      <c r="J61" s="24"/>
      <c r="K61" s="24"/>
      <c r="L61" s="24"/>
      <c r="M61" s="24"/>
      <c r="N61" s="8"/>
      <c r="O61" s="8"/>
      <c r="P61" s="8"/>
      <c r="Q61" s="8"/>
      <c r="R61" s="8"/>
      <c r="S61" s="46"/>
      <c r="T61" s="8"/>
      <c r="U61" s="8"/>
      <c r="V61" s="66"/>
      <c r="W61" s="8"/>
      <c r="X61" s="87"/>
      <c r="Y61" s="8"/>
      <c r="Z61" s="8"/>
      <c r="AA61" s="14"/>
      <c r="AB61" s="14"/>
      <c r="AD61" s="89"/>
      <c r="AF61" s="46"/>
    </row>
    <row r="62" spans="1:109" customFormat="1" ht="15" x14ac:dyDescent="0.25">
      <c r="A62" s="76">
        <v>26172</v>
      </c>
      <c r="B62" s="8" t="s">
        <v>251</v>
      </c>
      <c r="C62" s="8" t="s">
        <v>252</v>
      </c>
      <c r="D62" s="8" t="s">
        <v>233</v>
      </c>
      <c r="E62" s="8" t="s">
        <v>541</v>
      </c>
      <c r="F62" s="8">
        <v>76164</v>
      </c>
      <c r="G62" s="8" t="s">
        <v>221</v>
      </c>
      <c r="H62" s="8">
        <v>3</v>
      </c>
      <c r="I62" s="8" t="s">
        <v>109</v>
      </c>
      <c r="J62" s="8"/>
      <c r="K62" s="8"/>
      <c r="L62" s="8"/>
      <c r="M62" s="8"/>
      <c r="N62" s="8" t="s">
        <v>549</v>
      </c>
      <c r="O62" s="8">
        <v>84</v>
      </c>
      <c r="P62" s="8">
        <v>0</v>
      </c>
      <c r="Q62" s="8">
        <v>84</v>
      </c>
      <c r="R62" s="8" t="s">
        <v>90</v>
      </c>
      <c r="S62" s="46">
        <v>2000000</v>
      </c>
      <c r="T62" s="46" t="s">
        <v>253</v>
      </c>
      <c r="U62" s="46" t="s">
        <v>208</v>
      </c>
      <c r="V62" s="66">
        <v>48439100800</v>
      </c>
      <c r="W62" s="46">
        <v>131</v>
      </c>
      <c r="X62" s="46">
        <v>17</v>
      </c>
      <c r="Y62" s="46">
        <v>4</v>
      </c>
      <c r="Z62" s="46">
        <v>8</v>
      </c>
      <c r="AA62" s="46">
        <v>4</v>
      </c>
      <c r="AB62" s="46">
        <v>7</v>
      </c>
      <c r="AC62" s="46">
        <v>1</v>
      </c>
      <c r="AD62" s="46">
        <v>172</v>
      </c>
      <c r="AE62" s="66"/>
      <c r="AF62" s="46">
        <v>2475.6636010759039</v>
      </c>
    </row>
    <row r="63" spans="1:109" s="83" customFormat="1" ht="15" x14ac:dyDescent="0.25">
      <c r="A63" s="76">
        <v>26175</v>
      </c>
      <c r="B63" s="8" t="s">
        <v>254</v>
      </c>
      <c r="C63" s="8" t="s">
        <v>255</v>
      </c>
      <c r="D63" s="8" t="s">
        <v>226</v>
      </c>
      <c r="E63" s="8" t="s">
        <v>541</v>
      </c>
      <c r="F63" s="8">
        <v>75204</v>
      </c>
      <c r="G63" s="8" t="s">
        <v>256</v>
      </c>
      <c r="H63" s="8">
        <v>3</v>
      </c>
      <c r="I63" s="8" t="s">
        <v>109</v>
      </c>
      <c r="J63" s="8"/>
      <c r="K63" s="8"/>
      <c r="L63" s="8"/>
      <c r="M63" s="8"/>
      <c r="N63" s="8" t="s">
        <v>158</v>
      </c>
      <c r="O63" s="8">
        <v>69</v>
      </c>
      <c r="P63" s="8">
        <v>17</v>
      </c>
      <c r="Q63" s="8">
        <v>86</v>
      </c>
      <c r="R63" s="8" t="s">
        <v>79</v>
      </c>
      <c r="S63" s="46">
        <v>2000000</v>
      </c>
      <c r="T63" s="46" t="s">
        <v>253</v>
      </c>
      <c r="U63" s="46" t="s">
        <v>208</v>
      </c>
      <c r="V63" s="66">
        <v>48113000802</v>
      </c>
      <c r="W63" s="46">
        <v>136</v>
      </c>
      <c r="X63" s="46">
        <v>17</v>
      </c>
      <c r="Y63" s="46">
        <v>4</v>
      </c>
      <c r="Z63" s="46">
        <v>8</v>
      </c>
      <c r="AA63" s="46">
        <v>4</v>
      </c>
      <c r="AB63" s="46">
        <v>0</v>
      </c>
      <c r="AC63" s="46">
        <v>1</v>
      </c>
      <c r="AD63" s="46">
        <v>170</v>
      </c>
      <c r="AE63" s="66"/>
      <c r="AF63" s="46">
        <v>541.07891593790464</v>
      </c>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row>
    <row r="64" spans="1:109" customFormat="1" ht="15" x14ac:dyDescent="0.25">
      <c r="A64" s="76">
        <v>26263</v>
      </c>
      <c r="B64" s="8" t="s">
        <v>274</v>
      </c>
      <c r="C64" s="8" t="s">
        <v>275</v>
      </c>
      <c r="D64" s="8" t="s">
        <v>276</v>
      </c>
      <c r="E64" s="8" t="s">
        <v>541</v>
      </c>
      <c r="F64" s="8">
        <v>76060</v>
      </c>
      <c r="G64" s="8" t="s">
        <v>221</v>
      </c>
      <c r="H64" s="8">
        <v>3</v>
      </c>
      <c r="I64" s="8" t="s">
        <v>109</v>
      </c>
      <c r="J64" s="8"/>
      <c r="K64" s="8"/>
      <c r="L64" s="8"/>
      <c r="M64" s="8"/>
      <c r="N64" s="8" t="s">
        <v>158</v>
      </c>
      <c r="O64" s="8">
        <v>48</v>
      </c>
      <c r="P64" s="8">
        <v>11</v>
      </c>
      <c r="Q64" s="8">
        <v>59</v>
      </c>
      <c r="R64" s="8" t="s">
        <v>79</v>
      </c>
      <c r="S64" s="46">
        <v>2000000</v>
      </c>
      <c r="T64" s="46" t="s">
        <v>277</v>
      </c>
      <c r="U64" s="46" t="s">
        <v>278</v>
      </c>
      <c r="V64" s="66">
        <v>48439111405</v>
      </c>
      <c r="W64" s="46">
        <v>136</v>
      </c>
      <c r="X64" s="46">
        <v>17</v>
      </c>
      <c r="Y64" s="46">
        <v>4</v>
      </c>
      <c r="Z64" s="46">
        <v>8</v>
      </c>
      <c r="AA64" s="46">
        <v>4</v>
      </c>
      <c r="AB64" s="46">
        <v>0</v>
      </c>
      <c r="AC64" s="46">
        <v>1</v>
      </c>
      <c r="AD64" s="46">
        <v>170</v>
      </c>
      <c r="AE64" s="66"/>
      <c r="AF64" s="46">
        <v>724.26310101840863</v>
      </c>
    </row>
    <row r="65" spans="1:109" customFormat="1" ht="15" x14ac:dyDescent="0.25">
      <c r="A65" s="76">
        <v>26118</v>
      </c>
      <c r="B65" s="8" t="s">
        <v>244</v>
      </c>
      <c r="C65" s="8" t="s">
        <v>245</v>
      </c>
      <c r="D65" s="8" t="s">
        <v>226</v>
      </c>
      <c r="E65" s="8" t="s">
        <v>541</v>
      </c>
      <c r="F65" s="8">
        <v>75249</v>
      </c>
      <c r="G65" s="8" t="s">
        <v>226</v>
      </c>
      <c r="H65" s="8">
        <v>3</v>
      </c>
      <c r="I65" s="8" t="s">
        <v>109</v>
      </c>
      <c r="J65" s="8"/>
      <c r="K65" s="8"/>
      <c r="L65" s="8"/>
      <c r="M65" s="8"/>
      <c r="N65" s="8" t="s">
        <v>158</v>
      </c>
      <c r="O65" s="8">
        <v>68</v>
      </c>
      <c r="P65" s="8">
        <v>8</v>
      </c>
      <c r="Q65" s="8">
        <v>76</v>
      </c>
      <c r="R65" s="8" t="s">
        <v>90</v>
      </c>
      <c r="S65" s="46">
        <v>2000000</v>
      </c>
      <c r="T65" s="46" t="s">
        <v>246</v>
      </c>
      <c r="U65" s="46" t="s">
        <v>247</v>
      </c>
      <c r="V65" s="66">
        <v>48113016526</v>
      </c>
      <c r="W65" s="46">
        <v>129</v>
      </c>
      <c r="X65" s="46">
        <v>17</v>
      </c>
      <c r="Y65" s="46">
        <v>4</v>
      </c>
      <c r="Z65" s="46">
        <v>8</v>
      </c>
      <c r="AA65" s="46">
        <v>4</v>
      </c>
      <c r="AB65" s="46">
        <v>7</v>
      </c>
      <c r="AC65" s="46">
        <v>1</v>
      </c>
      <c r="AD65" s="46">
        <v>170</v>
      </c>
      <c r="AE65" s="66"/>
      <c r="AF65" s="46">
        <v>1425.7263272417713</v>
      </c>
    </row>
    <row r="66" spans="1:109" customFormat="1" ht="15" x14ac:dyDescent="0.25">
      <c r="A66" s="76">
        <v>26171</v>
      </c>
      <c r="B66" s="8" t="s">
        <v>248</v>
      </c>
      <c r="C66" s="8" t="s">
        <v>249</v>
      </c>
      <c r="D66" s="8" t="s">
        <v>226</v>
      </c>
      <c r="E66" s="8" t="s">
        <v>541</v>
      </c>
      <c r="F66" s="8">
        <v>75203</v>
      </c>
      <c r="G66" s="8" t="s">
        <v>226</v>
      </c>
      <c r="H66" s="8">
        <v>3</v>
      </c>
      <c r="I66" s="8" t="s">
        <v>109</v>
      </c>
      <c r="J66" s="8"/>
      <c r="K66" s="8"/>
      <c r="L66" s="8"/>
      <c r="M66" s="8"/>
      <c r="N66" s="8" t="s">
        <v>139</v>
      </c>
      <c r="O66" s="8">
        <v>82</v>
      </c>
      <c r="P66" s="8">
        <v>0</v>
      </c>
      <c r="Q66" s="8">
        <v>82</v>
      </c>
      <c r="R66" s="8" t="s">
        <v>90</v>
      </c>
      <c r="S66" s="46">
        <v>2000000</v>
      </c>
      <c r="T66" s="46" t="s">
        <v>250</v>
      </c>
      <c r="U66" s="46" t="s">
        <v>208</v>
      </c>
      <c r="V66" s="66">
        <v>48113004800</v>
      </c>
      <c r="W66" s="46">
        <v>129</v>
      </c>
      <c r="X66" s="46">
        <v>17</v>
      </c>
      <c r="Y66" s="46">
        <v>4</v>
      </c>
      <c r="Z66" s="46">
        <v>8</v>
      </c>
      <c r="AA66" s="46">
        <v>4</v>
      </c>
      <c r="AB66" s="46">
        <v>7</v>
      </c>
      <c r="AC66" s="46">
        <v>1</v>
      </c>
      <c r="AD66" s="46">
        <v>170</v>
      </c>
      <c r="AE66" s="66"/>
      <c r="AF66" s="46">
        <v>1468.2777247891436</v>
      </c>
      <c r="AG66" s="46" t="s">
        <v>568</v>
      </c>
    </row>
    <row r="67" spans="1:109" customFormat="1" ht="15" x14ac:dyDescent="0.25">
      <c r="A67" s="76">
        <v>26181</v>
      </c>
      <c r="B67" s="8" t="s">
        <v>257</v>
      </c>
      <c r="C67" s="8" t="s">
        <v>258</v>
      </c>
      <c r="D67" s="8" t="s">
        <v>259</v>
      </c>
      <c r="E67" s="8" t="s">
        <v>541</v>
      </c>
      <c r="F67" s="8">
        <v>75050</v>
      </c>
      <c r="G67" s="8" t="s">
        <v>226</v>
      </c>
      <c r="H67" s="8">
        <v>3</v>
      </c>
      <c r="I67" s="8" t="s">
        <v>109</v>
      </c>
      <c r="J67" s="8"/>
      <c r="K67" s="8"/>
      <c r="L67" s="8"/>
      <c r="M67" s="8"/>
      <c r="N67" s="8" t="s">
        <v>158</v>
      </c>
      <c r="O67" s="8">
        <v>65</v>
      </c>
      <c r="P67" s="8">
        <v>0</v>
      </c>
      <c r="Q67" s="8">
        <v>65</v>
      </c>
      <c r="R67" s="8" t="s">
        <v>90</v>
      </c>
      <c r="S67" s="46">
        <v>2000000</v>
      </c>
      <c r="T67" s="46" t="s">
        <v>165</v>
      </c>
      <c r="U67" s="46" t="s">
        <v>260</v>
      </c>
      <c r="V67" s="66">
        <v>48113015700</v>
      </c>
      <c r="W67" s="46">
        <v>129</v>
      </c>
      <c r="X67" s="46">
        <v>17</v>
      </c>
      <c r="Y67" s="46">
        <v>4</v>
      </c>
      <c r="Z67" s="46">
        <v>8</v>
      </c>
      <c r="AA67" s="46">
        <v>4</v>
      </c>
      <c r="AB67" s="46">
        <v>7</v>
      </c>
      <c r="AC67" s="46">
        <v>1</v>
      </c>
      <c r="AD67" s="46">
        <v>170</v>
      </c>
      <c r="AE67" s="66"/>
      <c r="AF67" s="46">
        <v>1502.9774935836576</v>
      </c>
      <c r="AG67" s="46"/>
    </row>
    <row r="68" spans="1:109" customFormat="1" ht="15" x14ac:dyDescent="0.25">
      <c r="A68" s="76">
        <v>26111</v>
      </c>
      <c r="B68" s="8" t="s">
        <v>240</v>
      </c>
      <c r="C68" s="8" t="s">
        <v>241</v>
      </c>
      <c r="D68" s="8" t="s">
        <v>242</v>
      </c>
      <c r="E68" s="8" t="s">
        <v>541</v>
      </c>
      <c r="F68" s="8">
        <v>75067</v>
      </c>
      <c r="G68" s="8" t="s">
        <v>243</v>
      </c>
      <c r="H68" s="8">
        <v>3</v>
      </c>
      <c r="I68" s="8" t="s">
        <v>109</v>
      </c>
      <c r="J68" s="8"/>
      <c r="K68" s="8"/>
      <c r="L68" s="8"/>
      <c r="M68" s="8"/>
      <c r="N68" s="8" t="s">
        <v>158</v>
      </c>
      <c r="O68" s="8">
        <v>48</v>
      </c>
      <c r="P68" s="8">
        <v>0</v>
      </c>
      <c r="Q68" s="8">
        <v>48</v>
      </c>
      <c r="R68" s="8" t="s">
        <v>79</v>
      </c>
      <c r="S68" s="46">
        <v>2000000</v>
      </c>
      <c r="T68" s="46" t="s">
        <v>238</v>
      </c>
      <c r="U68" s="46" t="s">
        <v>239</v>
      </c>
      <c r="V68" s="66">
        <v>48121021745</v>
      </c>
      <c r="W68" s="46">
        <v>136</v>
      </c>
      <c r="X68" s="46">
        <v>17</v>
      </c>
      <c r="Y68" s="46">
        <v>4</v>
      </c>
      <c r="Z68" s="46">
        <v>8</v>
      </c>
      <c r="AA68" s="46">
        <v>4</v>
      </c>
      <c r="AB68" s="46">
        <v>0</v>
      </c>
      <c r="AC68" s="46">
        <v>1</v>
      </c>
      <c r="AD68" s="46">
        <v>170</v>
      </c>
      <c r="AE68" s="66"/>
      <c r="AF68" s="46">
        <v>1686.4264774139751</v>
      </c>
    </row>
    <row r="69" spans="1:109" customFormat="1" ht="15" x14ac:dyDescent="0.25">
      <c r="A69" s="76">
        <v>26105</v>
      </c>
      <c r="B69" s="8" t="s">
        <v>236</v>
      </c>
      <c r="C69" s="8" t="s">
        <v>237</v>
      </c>
      <c r="D69" s="8" t="s">
        <v>233</v>
      </c>
      <c r="E69" s="8" t="s">
        <v>541</v>
      </c>
      <c r="F69" s="8">
        <v>76133</v>
      </c>
      <c r="G69" s="8" t="s">
        <v>221</v>
      </c>
      <c r="H69" s="8">
        <v>3</v>
      </c>
      <c r="I69" s="8" t="s">
        <v>109</v>
      </c>
      <c r="J69" s="8"/>
      <c r="K69" s="8"/>
      <c r="L69" s="8"/>
      <c r="M69" s="8"/>
      <c r="N69" s="8" t="s">
        <v>158</v>
      </c>
      <c r="O69" s="8">
        <v>61</v>
      </c>
      <c r="P69" s="8">
        <v>7</v>
      </c>
      <c r="Q69" s="8">
        <v>68</v>
      </c>
      <c r="R69" s="8" t="s">
        <v>90</v>
      </c>
      <c r="S69" s="46">
        <v>2000000</v>
      </c>
      <c r="T69" s="46" t="s">
        <v>238</v>
      </c>
      <c r="U69" s="46" t="s">
        <v>239</v>
      </c>
      <c r="V69" s="66">
        <v>48439105511</v>
      </c>
      <c r="W69" s="46">
        <v>136</v>
      </c>
      <c r="X69" s="46">
        <v>17</v>
      </c>
      <c r="Y69" s="46">
        <v>4</v>
      </c>
      <c r="Z69" s="46">
        <v>8</v>
      </c>
      <c r="AA69" s="46">
        <v>4</v>
      </c>
      <c r="AB69" s="46">
        <v>0</v>
      </c>
      <c r="AC69" s="46">
        <v>1</v>
      </c>
      <c r="AD69" s="46">
        <v>170</v>
      </c>
      <c r="AE69" s="66"/>
      <c r="AF69" s="46">
        <v>1829.5283777013392</v>
      </c>
      <c r="AG69" s="46" t="s">
        <v>544</v>
      </c>
    </row>
    <row r="70" spans="1:109" customFormat="1" ht="15" x14ac:dyDescent="0.25">
      <c r="A70" s="76">
        <v>26082</v>
      </c>
      <c r="B70" s="8" t="s">
        <v>229</v>
      </c>
      <c r="C70" s="8" t="s">
        <v>230</v>
      </c>
      <c r="D70" s="8" t="s">
        <v>226</v>
      </c>
      <c r="E70" s="8" t="s">
        <v>541</v>
      </c>
      <c r="F70" s="8">
        <v>75217</v>
      </c>
      <c r="G70" s="8" t="s">
        <v>226</v>
      </c>
      <c r="H70" s="8">
        <v>3</v>
      </c>
      <c r="I70" s="8" t="s">
        <v>109</v>
      </c>
      <c r="J70" s="8"/>
      <c r="K70" s="8"/>
      <c r="L70" s="8"/>
      <c r="M70" s="8"/>
      <c r="N70" s="8" t="s">
        <v>158</v>
      </c>
      <c r="O70" s="8">
        <v>81</v>
      </c>
      <c r="P70" s="8">
        <v>15</v>
      </c>
      <c r="Q70" s="8">
        <v>96</v>
      </c>
      <c r="R70" s="8" t="s">
        <v>79</v>
      </c>
      <c r="S70" s="46">
        <v>2000000</v>
      </c>
      <c r="T70" s="46" t="s">
        <v>213</v>
      </c>
      <c r="U70" s="46" t="s">
        <v>214</v>
      </c>
      <c r="V70" s="66">
        <v>48113011701</v>
      </c>
      <c r="W70" s="46">
        <v>129</v>
      </c>
      <c r="X70" s="46">
        <v>17</v>
      </c>
      <c r="Y70" s="46">
        <v>4</v>
      </c>
      <c r="Z70" s="46">
        <v>8</v>
      </c>
      <c r="AA70" s="46">
        <v>4</v>
      </c>
      <c r="AB70" s="46">
        <v>7</v>
      </c>
      <c r="AC70" s="46">
        <v>1</v>
      </c>
      <c r="AD70" s="46">
        <v>170</v>
      </c>
      <c r="AE70" s="66"/>
      <c r="AF70" s="46">
        <v>2523.9988850521495</v>
      </c>
    </row>
    <row r="71" spans="1:109" s="83" customFormat="1" ht="15" x14ac:dyDescent="0.25">
      <c r="A71" s="76">
        <v>26228</v>
      </c>
      <c r="B71" s="8" t="s">
        <v>265</v>
      </c>
      <c r="C71" s="8" t="s">
        <v>266</v>
      </c>
      <c r="D71" s="8" t="s">
        <v>220</v>
      </c>
      <c r="E71" s="8" t="s">
        <v>541</v>
      </c>
      <c r="F71" s="8">
        <v>76010</v>
      </c>
      <c r="G71" s="8" t="s">
        <v>221</v>
      </c>
      <c r="H71" s="8">
        <v>3</v>
      </c>
      <c r="I71" s="8" t="s">
        <v>109</v>
      </c>
      <c r="J71" s="8"/>
      <c r="K71" s="8"/>
      <c r="L71" s="8"/>
      <c r="M71" s="8"/>
      <c r="N71" s="8" t="s">
        <v>158</v>
      </c>
      <c r="O71" s="8">
        <v>69</v>
      </c>
      <c r="P71" s="8">
        <v>0</v>
      </c>
      <c r="Q71" s="8">
        <v>69</v>
      </c>
      <c r="R71" s="8" t="s">
        <v>90</v>
      </c>
      <c r="S71" s="46">
        <v>2000000</v>
      </c>
      <c r="T71" s="46" t="s">
        <v>234</v>
      </c>
      <c r="U71" s="46" t="s">
        <v>235</v>
      </c>
      <c r="V71" s="66">
        <v>48439121904</v>
      </c>
      <c r="W71" s="46">
        <v>129</v>
      </c>
      <c r="X71" s="46">
        <v>17</v>
      </c>
      <c r="Y71" s="46">
        <v>4</v>
      </c>
      <c r="Z71" s="46">
        <v>8</v>
      </c>
      <c r="AA71" s="46">
        <v>4</v>
      </c>
      <c r="AB71" s="46">
        <v>7</v>
      </c>
      <c r="AC71" s="46">
        <v>1</v>
      </c>
      <c r="AD71" s="46">
        <v>170</v>
      </c>
      <c r="AE71" s="66"/>
      <c r="AF71" s="46">
        <v>2580.5267385558373</v>
      </c>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row>
    <row r="72" spans="1:109" customFormat="1" ht="15" x14ac:dyDescent="0.25">
      <c r="A72" s="76">
        <v>26187</v>
      </c>
      <c r="B72" s="8" t="s">
        <v>261</v>
      </c>
      <c r="C72" s="8" t="s">
        <v>262</v>
      </c>
      <c r="D72" s="8" t="s">
        <v>220</v>
      </c>
      <c r="E72" s="8" t="s">
        <v>541</v>
      </c>
      <c r="F72" s="8">
        <v>76017</v>
      </c>
      <c r="G72" s="8" t="s">
        <v>221</v>
      </c>
      <c r="H72" s="8">
        <v>3</v>
      </c>
      <c r="I72" s="8" t="s">
        <v>109</v>
      </c>
      <c r="J72" s="8"/>
      <c r="K72" s="8"/>
      <c r="L72" s="8"/>
      <c r="M72" s="8"/>
      <c r="N72" s="8" t="s">
        <v>158</v>
      </c>
      <c r="O72" s="8">
        <v>60</v>
      </c>
      <c r="P72" s="8">
        <v>0</v>
      </c>
      <c r="Q72" s="8">
        <v>60</v>
      </c>
      <c r="R72" s="8" t="s">
        <v>90</v>
      </c>
      <c r="S72" s="46">
        <v>1830948.3</v>
      </c>
      <c r="T72" s="46" t="s">
        <v>263</v>
      </c>
      <c r="U72" s="46" t="s">
        <v>264</v>
      </c>
      <c r="V72" s="66">
        <v>48439111407</v>
      </c>
      <c r="W72" s="46">
        <v>136</v>
      </c>
      <c r="X72" s="46">
        <v>17</v>
      </c>
      <c r="Y72" s="46">
        <v>4</v>
      </c>
      <c r="Z72" s="46">
        <v>8</v>
      </c>
      <c r="AA72" s="46">
        <v>4</v>
      </c>
      <c r="AB72" s="46">
        <v>0</v>
      </c>
      <c r="AC72" s="46">
        <v>1</v>
      </c>
      <c r="AD72" s="46">
        <v>170</v>
      </c>
      <c r="AE72" s="66"/>
      <c r="AF72" s="46">
        <v>2848.9631190080736</v>
      </c>
    </row>
    <row r="73" spans="1:109" customFormat="1" ht="15" x14ac:dyDescent="0.25">
      <c r="A73" s="76">
        <v>26094</v>
      </c>
      <c r="B73" s="8" t="s">
        <v>231</v>
      </c>
      <c r="C73" s="8" t="s">
        <v>232</v>
      </c>
      <c r="D73" s="8" t="s">
        <v>233</v>
      </c>
      <c r="E73" s="8" t="s">
        <v>541</v>
      </c>
      <c r="F73" s="8">
        <v>76140</v>
      </c>
      <c r="G73" s="8" t="s">
        <v>221</v>
      </c>
      <c r="H73" s="8">
        <v>3</v>
      </c>
      <c r="I73" s="8" t="s">
        <v>109</v>
      </c>
      <c r="J73" s="8"/>
      <c r="K73" s="8"/>
      <c r="L73" s="8"/>
      <c r="M73" s="8"/>
      <c r="N73" s="8" t="s">
        <v>158</v>
      </c>
      <c r="O73" s="8">
        <v>69</v>
      </c>
      <c r="P73" s="8">
        <v>0</v>
      </c>
      <c r="Q73" s="8">
        <v>69</v>
      </c>
      <c r="R73" s="8" t="s">
        <v>90</v>
      </c>
      <c r="S73" s="46">
        <v>2000000</v>
      </c>
      <c r="T73" s="46" t="s">
        <v>234</v>
      </c>
      <c r="U73" s="46" t="s">
        <v>235</v>
      </c>
      <c r="V73" s="66">
        <v>48439106004</v>
      </c>
      <c r="W73" s="46">
        <v>136</v>
      </c>
      <c r="X73" s="46">
        <v>17</v>
      </c>
      <c r="Y73" s="46">
        <v>4</v>
      </c>
      <c r="Z73" s="46">
        <v>8</v>
      </c>
      <c r="AA73" s="46">
        <v>4</v>
      </c>
      <c r="AB73" s="46">
        <v>0</v>
      </c>
      <c r="AC73" s="46">
        <v>1</v>
      </c>
      <c r="AD73" s="46">
        <v>170</v>
      </c>
      <c r="AE73" s="66"/>
      <c r="AF73" s="46">
        <v>2956.3135098239509</v>
      </c>
    </row>
    <row r="74" spans="1:109" customFormat="1" ht="15" x14ac:dyDescent="0.25">
      <c r="A74" s="76">
        <v>26239</v>
      </c>
      <c r="B74" s="8" t="s">
        <v>267</v>
      </c>
      <c r="C74" s="8" t="s">
        <v>268</v>
      </c>
      <c r="D74" s="8" t="s">
        <v>269</v>
      </c>
      <c r="E74" s="8" t="s">
        <v>541</v>
      </c>
      <c r="F74" s="8">
        <v>75228</v>
      </c>
      <c r="G74" s="8" t="s">
        <v>226</v>
      </c>
      <c r="H74" s="8">
        <v>3</v>
      </c>
      <c r="I74" s="8" t="s">
        <v>109</v>
      </c>
      <c r="J74" s="8"/>
      <c r="K74" s="8"/>
      <c r="L74" s="8"/>
      <c r="M74" s="8"/>
      <c r="N74" s="8" t="s">
        <v>158</v>
      </c>
      <c r="O74" s="8">
        <v>60</v>
      </c>
      <c r="P74" s="8">
        <v>0</v>
      </c>
      <c r="Q74" s="8">
        <v>60</v>
      </c>
      <c r="R74" s="8" t="s">
        <v>79</v>
      </c>
      <c r="S74" s="46">
        <v>2000000</v>
      </c>
      <c r="T74" s="46" t="s">
        <v>270</v>
      </c>
      <c r="U74" s="46" t="s">
        <v>271</v>
      </c>
      <c r="V74" s="66">
        <v>48113012601</v>
      </c>
      <c r="W74" s="46">
        <v>129</v>
      </c>
      <c r="X74" s="46">
        <v>17</v>
      </c>
      <c r="Y74" s="46">
        <v>4</v>
      </c>
      <c r="Z74" s="46">
        <v>8</v>
      </c>
      <c r="AA74" s="46">
        <v>4</v>
      </c>
      <c r="AB74" s="46">
        <v>7</v>
      </c>
      <c r="AC74" s="46">
        <v>1</v>
      </c>
      <c r="AD74" s="46">
        <v>170</v>
      </c>
      <c r="AE74" s="66"/>
      <c r="AF74" s="46">
        <v>3540.9846122321824</v>
      </c>
    </row>
    <row r="75" spans="1:109" s="83" customFormat="1" ht="15" x14ac:dyDescent="0.25">
      <c r="A75" s="76">
        <v>26068</v>
      </c>
      <c r="B75" s="8" t="s">
        <v>224</v>
      </c>
      <c r="C75" s="8" t="s">
        <v>225</v>
      </c>
      <c r="D75" s="8" t="s">
        <v>226</v>
      </c>
      <c r="E75" s="8" t="s">
        <v>541</v>
      </c>
      <c r="F75" s="8">
        <v>75251</v>
      </c>
      <c r="G75" s="8" t="s">
        <v>226</v>
      </c>
      <c r="H75" s="8">
        <v>3</v>
      </c>
      <c r="I75" s="8" t="s">
        <v>109</v>
      </c>
      <c r="J75" s="8"/>
      <c r="K75" s="8"/>
      <c r="L75" s="8"/>
      <c r="M75" s="8"/>
      <c r="N75" s="8" t="s">
        <v>158</v>
      </c>
      <c r="O75" s="8">
        <v>108</v>
      </c>
      <c r="P75" s="8">
        <v>0</v>
      </c>
      <c r="Q75" s="8">
        <v>108</v>
      </c>
      <c r="R75" s="8" t="s">
        <v>90</v>
      </c>
      <c r="S75" s="46">
        <v>2000000</v>
      </c>
      <c r="T75" s="46" t="s">
        <v>227</v>
      </c>
      <c r="U75" s="46" t="s">
        <v>228</v>
      </c>
      <c r="V75" s="66">
        <v>48113013202</v>
      </c>
      <c r="W75" s="46">
        <v>136</v>
      </c>
      <c r="X75" s="46">
        <v>17</v>
      </c>
      <c r="Y75" s="46">
        <v>4</v>
      </c>
      <c r="Z75" s="46">
        <v>8</v>
      </c>
      <c r="AA75" s="46">
        <v>4</v>
      </c>
      <c r="AB75" s="46">
        <v>0</v>
      </c>
      <c r="AC75" s="46">
        <v>1</v>
      </c>
      <c r="AD75" s="46">
        <v>170</v>
      </c>
      <c r="AE75" s="66"/>
      <c r="AF75" s="46">
        <v>4336.5929020362737</v>
      </c>
      <c r="AG75"/>
    </row>
    <row r="76" spans="1:109" customFormat="1" ht="15" x14ac:dyDescent="0.25">
      <c r="A76" s="76">
        <v>26242</v>
      </c>
      <c r="B76" s="8" t="s">
        <v>272</v>
      </c>
      <c r="C76" s="8" t="s">
        <v>273</v>
      </c>
      <c r="D76" s="8" t="s">
        <v>233</v>
      </c>
      <c r="E76" s="8" t="s">
        <v>541</v>
      </c>
      <c r="F76" s="8">
        <v>76133</v>
      </c>
      <c r="G76" s="8" t="s">
        <v>221</v>
      </c>
      <c r="H76" s="8">
        <v>3</v>
      </c>
      <c r="I76" s="8" t="s">
        <v>109</v>
      </c>
      <c r="J76" s="8"/>
      <c r="K76" s="8"/>
      <c r="L76" s="8"/>
      <c r="M76" s="8"/>
      <c r="N76" s="8" t="s">
        <v>158</v>
      </c>
      <c r="O76" s="8">
        <v>72</v>
      </c>
      <c r="P76" s="8">
        <v>0</v>
      </c>
      <c r="Q76" s="8">
        <v>72</v>
      </c>
      <c r="R76" s="8" t="s">
        <v>79</v>
      </c>
      <c r="S76" s="46">
        <v>2000000</v>
      </c>
      <c r="T76" s="46" t="s">
        <v>270</v>
      </c>
      <c r="U76" s="46" t="s">
        <v>271</v>
      </c>
      <c r="V76" s="66">
        <v>48439105705</v>
      </c>
      <c r="W76" s="46">
        <v>129</v>
      </c>
      <c r="X76" s="46">
        <v>17</v>
      </c>
      <c r="Y76" s="46">
        <v>4</v>
      </c>
      <c r="Z76" s="46">
        <v>8</v>
      </c>
      <c r="AA76" s="46">
        <v>4</v>
      </c>
      <c r="AB76" s="46">
        <v>7</v>
      </c>
      <c r="AC76" s="46">
        <v>1</v>
      </c>
      <c r="AD76" s="46">
        <v>170</v>
      </c>
      <c r="AE76" s="66"/>
      <c r="AF76" s="46">
        <v>4563.4896413992537</v>
      </c>
      <c r="AG76" s="46" t="s">
        <v>543</v>
      </c>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row>
    <row r="77" spans="1:109" customFormat="1" ht="15" x14ac:dyDescent="0.25">
      <c r="A77" s="76">
        <v>26010</v>
      </c>
      <c r="B77" s="8" t="s">
        <v>218</v>
      </c>
      <c r="C77" s="8" t="s">
        <v>219</v>
      </c>
      <c r="D77" s="8" t="s">
        <v>220</v>
      </c>
      <c r="E77" s="8" t="s">
        <v>541</v>
      </c>
      <c r="F77" s="8">
        <v>76001</v>
      </c>
      <c r="G77" s="8" t="s">
        <v>221</v>
      </c>
      <c r="H77" s="8">
        <v>3</v>
      </c>
      <c r="I77" s="8" t="s">
        <v>109</v>
      </c>
      <c r="J77" s="8"/>
      <c r="K77" s="8"/>
      <c r="L77" s="8"/>
      <c r="M77" s="8" t="s">
        <v>77</v>
      </c>
      <c r="N77" s="8" t="s">
        <v>158</v>
      </c>
      <c r="O77" s="8">
        <v>78</v>
      </c>
      <c r="P77" s="8">
        <v>0</v>
      </c>
      <c r="Q77" s="8">
        <v>78</v>
      </c>
      <c r="R77" s="8" t="s">
        <v>79</v>
      </c>
      <c r="S77" s="46">
        <v>2000000</v>
      </c>
      <c r="T77" s="46" t="s">
        <v>222</v>
      </c>
      <c r="U77" s="46" t="s">
        <v>223</v>
      </c>
      <c r="V77" s="66">
        <v>48439111408</v>
      </c>
      <c r="W77" s="46">
        <v>136</v>
      </c>
      <c r="X77" s="46">
        <v>17</v>
      </c>
      <c r="Y77" s="46">
        <v>4</v>
      </c>
      <c r="Z77" s="46">
        <v>8</v>
      </c>
      <c r="AA77" s="46">
        <v>4</v>
      </c>
      <c r="AB77" s="46">
        <v>0</v>
      </c>
      <c r="AC77" s="46">
        <v>1</v>
      </c>
      <c r="AD77" s="46">
        <v>170</v>
      </c>
      <c r="AE77" s="66"/>
      <c r="AF77" s="46">
        <v>6659.1081961784002</v>
      </c>
      <c r="AG77" s="46" t="s">
        <v>566</v>
      </c>
    </row>
    <row r="78" spans="1:109" s="83" customFormat="1" ht="15" x14ac:dyDescent="0.25">
      <c r="A78" s="76">
        <v>26011</v>
      </c>
      <c r="B78" s="8" t="s">
        <v>279</v>
      </c>
      <c r="C78" s="8" t="s">
        <v>280</v>
      </c>
      <c r="D78" s="8" t="s">
        <v>243</v>
      </c>
      <c r="E78" s="8" t="s">
        <v>541</v>
      </c>
      <c r="F78" s="8">
        <v>76207</v>
      </c>
      <c r="G78" s="8" t="s">
        <v>243</v>
      </c>
      <c r="H78" s="8">
        <v>3</v>
      </c>
      <c r="I78" s="8" t="s">
        <v>281</v>
      </c>
      <c r="J78" s="8"/>
      <c r="K78" s="8"/>
      <c r="L78" s="8"/>
      <c r="M78" s="8"/>
      <c r="N78" s="8" t="s">
        <v>158</v>
      </c>
      <c r="O78" s="8">
        <v>78</v>
      </c>
      <c r="P78" s="8">
        <v>42</v>
      </c>
      <c r="Q78" s="8">
        <v>120</v>
      </c>
      <c r="R78" s="8" t="s">
        <v>79</v>
      </c>
      <c r="S78" s="46">
        <v>2000000</v>
      </c>
      <c r="T78" s="46" t="s">
        <v>282</v>
      </c>
      <c r="U78" s="46" t="s">
        <v>283</v>
      </c>
      <c r="V78" s="66">
        <v>48121020404</v>
      </c>
      <c r="W78" s="46">
        <v>135</v>
      </c>
      <c r="X78" s="46">
        <v>17</v>
      </c>
      <c r="Y78" s="46">
        <v>4</v>
      </c>
      <c r="Z78" s="46">
        <v>8</v>
      </c>
      <c r="AA78" s="46">
        <v>4</v>
      </c>
      <c r="AB78" s="46">
        <v>0</v>
      </c>
      <c r="AC78" s="46">
        <v>1</v>
      </c>
      <c r="AD78" s="46">
        <v>169</v>
      </c>
      <c r="AE78" s="66"/>
      <c r="AF78" s="46">
        <v>3803.8023187777335</v>
      </c>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row>
    <row r="79" spans="1:109" s="9" customFormat="1" ht="15" customHeight="1" x14ac:dyDescent="0.25">
      <c r="A79" s="34" t="s">
        <v>24</v>
      </c>
      <c r="B79" s="35"/>
      <c r="C79" s="80">
        <v>20705422.96313278</v>
      </c>
      <c r="D79" s="48"/>
      <c r="E79" s="25"/>
      <c r="F79" s="24"/>
      <c r="G79" s="21"/>
      <c r="H79" s="25"/>
      <c r="I79" s="36"/>
      <c r="J79" s="25"/>
      <c r="K79" s="25"/>
      <c r="L79" s="25"/>
      <c r="M79" s="25"/>
      <c r="N79" s="21"/>
      <c r="O79" s="21"/>
      <c r="P79" s="21"/>
      <c r="Q79" s="21"/>
      <c r="R79" s="37" t="s">
        <v>20</v>
      </c>
      <c r="S79" s="47">
        <f>SUM(S62:S78)</f>
        <v>33830948.299999997</v>
      </c>
      <c r="T79" s="21"/>
      <c r="U79" s="21"/>
      <c r="V79" s="73"/>
      <c r="W79" s="21"/>
      <c r="X79" s="88"/>
      <c r="Y79" s="21"/>
      <c r="AA79" s="39"/>
      <c r="AB79" s="39"/>
      <c r="AC79" s="38"/>
      <c r="AD79" s="91"/>
      <c r="AE79" s="38"/>
      <c r="AF79" s="46"/>
      <c r="AG79"/>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row>
    <row r="80" spans="1:109" s="9" customFormat="1" ht="15" customHeight="1" x14ac:dyDescent="0.25">
      <c r="A80" s="34"/>
      <c r="B80" s="106" t="s">
        <v>561</v>
      </c>
      <c r="C80" s="80">
        <f>C79*0.4487</f>
        <v>9290523.2835576776</v>
      </c>
      <c r="D80" s="48"/>
      <c r="E80" s="25"/>
      <c r="F80" s="24"/>
      <c r="G80" s="21"/>
      <c r="H80" s="25"/>
      <c r="I80" s="36"/>
      <c r="J80" s="25"/>
      <c r="K80" s="25"/>
      <c r="L80" s="25"/>
      <c r="M80" s="25"/>
      <c r="N80" s="21"/>
      <c r="O80" s="21"/>
      <c r="P80" s="21"/>
      <c r="Q80" s="21"/>
      <c r="R80" s="37"/>
      <c r="S80" s="47"/>
      <c r="T80" s="21"/>
      <c r="U80" s="21"/>
      <c r="V80" s="73"/>
      <c r="W80" s="21"/>
      <c r="X80" s="88"/>
      <c r="Y80" s="21"/>
      <c r="AA80" s="39"/>
      <c r="AB80" s="39"/>
      <c r="AC80" s="38"/>
      <c r="AD80" s="91"/>
      <c r="AE80" s="38"/>
      <c r="AF80" s="46"/>
      <c r="AG80"/>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row>
    <row r="81" spans="1:109" ht="15" customHeight="1" collapsed="1" x14ac:dyDescent="0.25">
      <c r="C81" s="9"/>
      <c r="F81" s="24"/>
      <c r="X81" s="87"/>
      <c r="AD81" s="87"/>
      <c r="AF81" s="46"/>
      <c r="AG81"/>
    </row>
    <row r="82" spans="1:109" customFormat="1" ht="15" customHeight="1" x14ac:dyDescent="0.25">
      <c r="A82" s="50" t="s">
        <v>35</v>
      </c>
      <c r="B82" s="8"/>
      <c r="C82" s="9"/>
      <c r="D82" s="8"/>
      <c r="E82" s="24"/>
      <c r="F82" s="24"/>
      <c r="G82" s="8"/>
      <c r="H82" s="24"/>
      <c r="I82" s="8"/>
      <c r="J82" s="24"/>
      <c r="K82" s="24"/>
      <c r="L82" s="24"/>
      <c r="M82" s="24"/>
      <c r="N82" s="8"/>
      <c r="O82" s="8"/>
      <c r="P82" s="8"/>
      <c r="Q82" s="8"/>
      <c r="R82" s="8"/>
      <c r="S82" s="46"/>
      <c r="T82" s="8"/>
      <c r="U82" s="8"/>
      <c r="V82" s="66"/>
      <c r="W82" s="8"/>
      <c r="X82" s="87"/>
      <c r="Y82" s="8"/>
      <c r="Z82" s="8"/>
      <c r="AA82" s="14"/>
      <c r="AB82" s="14"/>
      <c r="AD82" s="89"/>
      <c r="AF82" s="46"/>
    </row>
    <row r="83" spans="1:109" customFormat="1" ht="15" x14ac:dyDescent="0.25">
      <c r="A83" s="8">
        <v>26087</v>
      </c>
      <c r="B83" s="8" t="s">
        <v>284</v>
      </c>
      <c r="C83" s="8" t="s">
        <v>285</v>
      </c>
      <c r="D83" s="8" t="s">
        <v>286</v>
      </c>
      <c r="E83" s="8" t="s">
        <v>541</v>
      </c>
      <c r="F83" s="8">
        <v>75662</v>
      </c>
      <c r="G83" s="8" t="s">
        <v>287</v>
      </c>
      <c r="H83" s="8">
        <v>4</v>
      </c>
      <c r="I83" s="8" t="s">
        <v>76</v>
      </c>
      <c r="J83" s="8"/>
      <c r="K83" s="8"/>
      <c r="L83" s="8"/>
      <c r="M83" s="8"/>
      <c r="N83" s="8" t="s">
        <v>158</v>
      </c>
      <c r="O83" s="8">
        <v>75</v>
      </c>
      <c r="P83" s="8">
        <v>0</v>
      </c>
      <c r="Q83" s="8">
        <v>75</v>
      </c>
      <c r="R83" s="8" t="s">
        <v>90</v>
      </c>
      <c r="S83" s="46">
        <v>2000000</v>
      </c>
      <c r="T83" s="46" t="s">
        <v>288</v>
      </c>
      <c r="U83" s="46" t="s">
        <v>289</v>
      </c>
      <c r="V83" s="66">
        <v>48183010700</v>
      </c>
      <c r="W83" s="46">
        <v>129</v>
      </c>
      <c r="X83" s="46">
        <v>17</v>
      </c>
      <c r="Y83" s="46">
        <v>4</v>
      </c>
      <c r="Z83" s="46">
        <v>8</v>
      </c>
      <c r="AA83" s="46">
        <v>4</v>
      </c>
      <c r="AB83" s="46">
        <v>7</v>
      </c>
      <c r="AC83" s="46">
        <v>1</v>
      </c>
      <c r="AD83" s="46">
        <v>170</v>
      </c>
      <c r="AE83" s="66"/>
      <c r="AF83" s="46">
        <v>3078.051242649612</v>
      </c>
    </row>
    <row r="84" spans="1:109" ht="15" customHeight="1" x14ac:dyDescent="0.25">
      <c r="A84" s="17" t="s">
        <v>24</v>
      </c>
      <c r="B84" s="18"/>
      <c r="C84" s="79">
        <v>1956299.1841858407</v>
      </c>
      <c r="D84" s="19"/>
      <c r="E84" s="25"/>
      <c r="F84" s="24"/>
      <c r="G84" s="19"/>
      <c r="H84" s="25"/>
      <c r="I84" s="27"/>
      <c r="J84" s="25"/>
      <c r="K84" s="25"/>
      <c r="L84" s="25"/>
      <c r="M84" s="25"/>
      <c r="N84" s="19"/>
      <c r="O84" s="19"/>
      <c r="P84" s="19"/>
      <c r="Q84" s="19"/>
      <c r="R84" s="20" t="s">
        <v>20</v>
      </c>
      <c r="S84" s="45">
        <v>2000000</v>
      </c>
      <c r="T84" s="21"/>
      <c r="U84" s="19"/>
      <c r="V84" s="71"/>
      <c r="W84" s="19"/>
      <c r="X84" s="85"/>
      <c r="Y84" s="19"/>
      <c r="AC84"/>
      <c r="AD84" s="89"/>
      <c r="AE84"/>
      <c r="AF84" s="46"/>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row>
    <row r="85" spans="1:109" ht="15" customHeight="1" collapsed="1" x14ac:dyDescent="0.25">
      <c r="C85" s="9"/>
      <c r="F85" s="24"/>
      <c r="X85" s="87"/>
      <c r="AD85" s="87"/>
      <c r="AF85" s="46"/>
      <c r="AG85"/>
    </row>
    <row r="86" spans="1:109" customFormat="1" ht="15" customHeight="1" x14ac:dyDescent="0.25">
      <c r="A86" s="50" t="s">
        <v>36</v>
      </c>
      <c r="B86" s="8"/>
      <c r="C86" s="9"/>
      <c r="D86" s="8"/>
      <c r="E86" s="24"/>
      <c r="F86" s="24"/>
      <c r="G86" s="8"/>
      <c r="H86" s="24"/>
      <c r="I86" s="8"/>
      <c r="J86" s="24"/>
      <c r="K86" s="24"/>
      <c r="L86" s="24"/>
      <c r="M86" s="24"/>
      <c r="N86" s="8"/>
      <c r="O86" s="8"/>
      <c r="P86" s="8"/>
      <c r="Q86" s="8"/>
      <c r="R86" s="8"/>
      <c r="S86" s="46"/>
      <c r="T86" s="8"/>
      <c r="U86" s="8"/>
      <c r="V86" s="66"/>
      <c r="W86" s="8"/>
      <c r="X86" s="87"/>
      <c r="Y86" s="8"/>
      <c r="Z86" s="8"/>
      <c r="AA86" s="14"/>
      <c r="AB86" s="14"/>
      <c r="AD86" s="89"/>
      <c r="AF86" s="46"/>
    </row>
    <row r="87" spans="1:109" customFormat="1" ht="15" x14ac:dyDescent="0.25">
      <c r="A87" s="8">
        <v>26203</v>
      </c>
      <c r="B87" s="8" t="s">
        <v>293</v>
      </c>
      <c r="C87" s="8" t="s">
        <v>294</v>
      </c>
      <c r="D87" s="8" t="s">
        <v>295</v>
      </c>
      <c r="E87" s="8" t="s">
        <v>541</v>
      </c>
      <c r="F87" s="8">
        <v>75702</v>
      </c>
      <c r="G87" s="8" t="s">
        <v>296</v>
      </c>
      <c r="H87" s="8">
        <v>4</v>
      </c>
      <c r="I87" s="8" t="s">
        <v>109</v>
      </c>
      <c r="J87" s="8"/>
      <c r="K87" s="8"/>
      <c r="L87" s="8"/>
      <c r="M87" s="8"/>
      <c r="N87" s="8" t="s">
        <v>549</v>
      </c>
      <c r="O87" s="8">
        <v>50</v>
      </c>
      <c r="P87" s="8">
        <v>0</v>
      </c>
      <c r="Q87" s="8">
        <v>50</v>
      </c>
      <c r="R87" s="8" t="s">
        <v>90</v>
      </c>
      <c r="S87" s="46">
        <v>1245868</v>
      </c>
      <c r="T87" s="46" t="s">
        <v>288</v>
      </c>
      <c r="U87" s="46" t="s">
        <v>289</v>
      </c>
      <c r="V87" s="66">
        <v>48423000500</v>
      </c>
      <c r="W87" s="46">
        <v>130</v>
      </c>
      <c r="X87" s="46">
        <v>17</v>
      </c>
      <c r="Y87" s="46">
        <v>4</v>
      </c>
      <c r="Z87" s="46">
        <v>8</v>
      </c>
      <c r="AA87" s="46">
        <v>4</v>
      </c>
      <c r="AB87" s="46">
        <v>7</v>
      </c>
      <c r="AC87" s="46">
        <v>1</v>
      </c>
      <c r="AD87" s="46">
        <v>171</v>
      </c>
      <c r="AE87" s="66"/>
      <c r="AF87" s="46">
        <v>6749.8990451037662</v>
      </c>
      <c r="AG87" s="46" t="s">
        <v>566</v>
      </c>
    </row>
    <row r="88" spans="1:109" customFormat="1" ht="15" x14ac:dyDescent="0.25">
      <c r="A88" s="8">
        <v>26085</v>
      </c>
      <c r="B88" s="8" t="s">
        <v>290</v>
      </c>
      <c r="C88" s="8" t="s">
        <v>291</v>
      </c>
      <c r="D88" s="8" t="s">
        <v>292</v>
      </c>
      <c r="E88" s="8" t="s">
        <v>541</v>
      </c>
      <c r="F88" s="8">
        <v>75604</v>
      </c>
      <c r="G88" s="8" t="s">
        <v>287</v>
      </c>
      <c r="H88" s="8">
        <v>4</v>
      </c>
      <c r="I88" s="8" t="s">
        <v>109</v>
      </c>
      <c r="J88" s="8"/>
      <c r="K88" s="8"/>
      <c r="L88" s="8"/>
      <c r="M88" s="8"/>
      <c r="N88" s="8" t="s">
        <v>158</v>
      </c>
      <c r="O88" s="8">
        <v>74</v>
      </c>
      <c r="P88" s="8">
        <v>0</v>
      </c>
      <c r="Q88" s="8">
        <v>74</v>
      </c>
      <c r="R88" s="8" t="s">
        <v>90</v>
      </c>
      <c r="S88" s="46">
        <v>2000000</v>
      </c>
      <c r="T88" s="46" t="s">
        <v>213</v>
      </c>
      <c r="U88" s="46" t="s">
        <v>214</v>
      </c>
      <c r="V88" s="66">
        <v>48183000700</v>
      </c>
      <c r="W88" s="46">
        <v>136</v>
      </c>
      <c r="X88" s="46">
        <v>17</v>
      </c>
      <c r="Y88" s="46">
        <v>4</v>
      </c>
      <c r="Z88" s="46">
        <v>8</v>
      </c>
      <c r="AA88" s="46">
        <v>4</v>
      </c>
      <c r="AB88" s="46">
        <v>0</v>
      </c>
      <c r="AC88" s="46">
        <v>1</v>
      </c>
      <c r="AD88" s="46">
        <v>170</v>
      </c>
      <c r="AE88" s="66"/>
      <c r="AF88" s="46">
        <v>1076.783953182101</v>
      </c>
    </row>
    <row r="89" spans="1:109" ht="15" customHeight="1" x14ac:dyDescent="0.25">
      <c r="A89" s="17" t="s">
        <v>24</v>
      </c>
      <c r="B89" s="18"/>
      <c r="C89" s="79">
        <v>1363938.4654446212</v>
      </c>
      <c r="D89" s="19"/>
      <c r="E89" s="25"/>
      <c r="F89" s="24"/>
      <c r="G89" s="19"/>
      <c r="H89" s="25"/>
      <c r="I89" s="27"/>
      <c r="J89" s="25"/>
      <c r="K89" s="25"/>
      <c r="L89" s="25"/>
      <c r="M89" s="25"/>
      <c r="N89" s="19"/>
      <c r="O89" s="19"/>
      <c r="P89" s="19"/>
      <c r="Q89" s="19"/>
      <c r="R89" s="20" t="s">
        <v>20</v>
      </c>
      <c r="S89" s="45">
        <v>3245868</v>
      </c>
      <c r="T89" s="21"/>
      <c r="U89" s="19"/>
      <c r="W89" s="19"/>
      <c r="X89" s="85"/>
      <c r="Y89" s="19"/>
      <c r="AC89"/>
      <c r="AD89" s="89"/>
      <c r="AE89"/>
      <c r="AF89" s="46"/>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row>
    <row r="90" spans="1:109" ht="15" customHeight="1" x14ac:dyDescent="0.25">
      <c r="C90" s="9"/>
      <c r="F90" s="24"/>
      <c r="X90" s="87"/>
      <c r="AD90" s="87"/>
      <c r="AF90" s="46"/>
      <c r="AG90"/>
    </row>
    <row r="91" spans="1:109" customFormat="1" ht="15" customHeight="1" x14ac:dyDescent="0.25">
      <c r="A91" s="50" t="s">
        <v>37</v>
      </c>
      <c r="B91" s="8"/>
      <c r="C91" s="9"/>
      <c r="D91" s="8"/>
      <c r="E91" s="24"/>
      <c r="F91" s="24"/>
      <c r="G91" s="8"/>
      <c r="H91" s="24"/>
      <c r="I91" s="8"/>
      <c r="J91" s="24"/>
      <c r="K91" s="24"/>
      <c r="L91" s="24"/>
      <c r="M91" s="24"/>
      <c r="N91" s="8"/>
      <c r="O91" s="8"/>
      <c r="P91" s="8"/>
      <c r="Q91" s="8"/>
      <c r="R91" s="8"/>
      <c r="S91" s="46"/>
      <c r="T91" s="8"/>
      <c r="U91" s="8"/>
      <c r="V91" s="66"/>
      <c r="W91" s="8"/>
      <c r="X91" s="87"/>
      <c r="Y91" s="8"/>
      <c r="Z91" s="8"/>
      <c r="AA91" s="14"/>
      <c r="AB91" s="14"/>
      <c r="AD91" s="89"/>
      <c r="AF91" s="46"/>
    </row>
    <row r="92" spans="1:109" customFormat="1" ht="15" x14ac:dyDescent="0.25">
      <c r="A92" s="8">
        <v>26208</v>
      </c>
      <c r="B92" s="8" t="s">
        <v>297</v>
      </c>
      <c r="C92" s="8" t="s">
        <v>298</v>
      </c>
      <c r="D92" s="8" t="s">
        <v>299</v>
      </c>
      <c r="E92" s="8" t="s">
        <v>541</v>
      </c>
      <c r="F92" s="8">
        <v>77351</v>
      </c>
      <c r="G92" s="8" t="s">
        <v>300</v>
      </c>
      <c r="H92" s="8">
        <v>5</v>
      </c>
      <c r="I92" s="8" t="s">
        <v>76</v>
      </c>
      <c r="J92" s="8"/>
      <c r="K92" s="8"/>
      <c r="L92" s="8"/>
      <c r="M92" s="8"/>
      <c r="N92" s="8" t="s">
        <v>158</v>
      </c>
      <c r="O92" s="8">
        <v>66</v>
      </c>
      <c r="P92" s="8">
        <v>0</v>
      </c>
      <c r="Q92" s="8">
        <v>66</v>
      </c>
      <c r="R92" s="8" t="s">
        <v>79</v>
      </c>
      <c r="S92" s="46">
        <v>2000000</v>
      </c>
      <c r="T92" s="46" t="s">
        <v>301</v>
      </c>
      <c r="U92" s="46" t="s">
        <v>289</v>
      </c>
      <c r="V92" s="66">
        <v>48373210204</v>
      </c>
      <c r="W92" s="46">
        <v>135</v>
      </c>
      <c r="X92" s="46">
        <v>17</v>
      </c>
      <c r="Y92" s="46">
        <v>4</v>
      </c>
      <c r="Z92" s="46">
        <v>8</v>
      </c>
      <c r="AA92" s="46">
        <v>4</v>
      </c>
      <c r="AB92" s="46">
        <v>0</v>
      </c>
      <c r="AC92" s="46">
        <v>1</v>
      </c>
      <c r="AD92" s="46">
        <v>169</v>
      </c>
      <c r="AE92" s="66"/>
      <c r="AF92" s="46">
        <v>2554.5433155595465</v>
      </c>
    </row>
    <row r="93" spans="1:109" ht="15" customHeight="1" x14ac:dyDescent="0.25">
      <c r="A93" s="17" t="s">
        <v>24</v>
      </c>
      <c r="B93" s="18"/>
      <c r="C93" s="79">
        <v>1438951.8969409368</v>
      </c>
      <c r="D93" s="19"/>
      <c r="E93" s="25"/>
      <c r="F93" s="24"/>
      <c r="G93" s="19"/>
      <c r="H93" s="25"/>
      <c r="I93" s="27"/>
      <c r="J93" s="25"/>
      <c r="K93" s="25"/>
      <c r="L93" s="25"/>
      <c r="M93" s="25"/>
      <c r="N93" s="19"/>
      <c r="O93" s="19"/>
      <c r="P93" s="19"/>
      <c r="Q93" s="19"/>
      <c r="R93" s="20" t="s">
        <v>20</v>
      </c>
      <c r="S93" s="45">
        <f>SUM(S92)</f>
        <v>2000000</v>
      </c>
      <c r="T93" s="21"/>
      <c r="U93" s="19"/>
      <c r="V93" s="71"/>
      <c r="W93" s="19"/>
      <c r="X93" s="85"/>
      <c r="Y93" s="19"/>
      <c r="AC93"/>
      <c r="AD93" s="89"/>
      <c r="AE93"/>
      <c r="AF93" s="46"/>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row>
    <row r="94" spans="1:109" ht="15" customHeight="1" x14ac:dyDescent="0.25">
      <c r="C94" s="9"/>
      <c r="F94" s="24"/>
      <c r="X94" s="87"/>
      <c r="AD94" s="87"/>
      <c r="AF94" s="46"/>
      <c r="AG94"/>
    </row>
    <row r="95" spans="1:109" ht="15" customHeight="1" x14ac:dyDescent="0.25">
      <c r="A95" s="50" t="s">
        <v>38</v>
      </c>
      <c r="C95" s="9"/>
      <c r="F95" s="24"/>
      <c r="X95" s="87"/>
      <c r="AD95" s="87"/>
      <c r="AF95" s="46"/>
      <c r="AG95"/>
    </row>
    <row r="96" spans="1:109" customFormat="1" ht="15" x14ac:dyDescent="0.25">
      <c r="A96" s="8">
        <v>26206</v>
      </c>
      <c r="B96" s="8" t="s">
        <v>305</v>
      </c>
      <c r="C96" s="8" t="s">
        <v>306</v>
      </c>
      <c r="D96" s="8" t="s">
        <v>304</v>
      </c>
      <c r="E96" s="8" t="s">
        <v>541</v>
      </c>
      <c r="F96" s="8">
        <v>77630</v>
      </c>
      <c r="G96" s="8" t="s">
        <v>304</v>
      </c>
      <c r="H96" s="8">
        <v>5</v>
      </c>
      <c r="I96" s="8" t="s">
        <v>109</v>
      </c>
      <c r="J96" s="8"/>
      <c r="K96" s="8"/>
      <c r="L96" s="8"/>
      <c r="M96" s="8"/>
      <c r="N96" s="8" t="s">
        <v>549</v>
      </c>
      <c r="O96" s="8">
        <v>57</v>
      </c>
      <c r="P96" s="8">
        <v>0</v>
      </c>
      <c r="Q96" s="8">
        <v>57</v>
      </c>
      <c r="R96" s="8" t="s">
        <v>90</v>
      </c>
      <c r="S96" s="46">
        <v>1713174.545745</v>
      </c>
      <c r="T96" s="46" t="s">
        <v>301</v>
      </c>
      <c r="U96" s="46" t="s">
        <v>289</v>
      </c>
      <c r="V96" s="66">
        <v>48361020900</v>
      </c>
      <c r="W96" s="46">
        <v>129</v>
      </c>
      <c r="X96" s="46">
        <v>17</v>
      </c>
      <c r="Y96" s="46">
        <v>4</v>
      </c>
      <c r="Z96" s="46">
        <v>8</v>
      </c>
      <c r="AA96" s="46">
        <v>4</v>
      </c>
      <c r="AB96" s="46">
        <v>7</v>
      </c>
      <c r="AC96" s="46">
        <v>1</v>
      </c>
      <c r="AD96" s="46">
        <v>170</v>
      </c>
      <c r="AE96" s="66"/>
      <c r="AF96" s="46">
        <v>5023.6413885586753</v>
      </c>
    </row>
    <row r="97" spans="1:109" customFormat="1" ht="15" x14ac:dyDescent="0.25">
      <c r="A97" s="8">
        <v>26205</v>
      </c>
      <c r="B97" s="8" t="s">
        <v>302</v>
      </c>
      <c r="C97" s="8" t="s">
        <v>303</v>
      </c>
      <c r="D97" s="8" t="s">
        <v>304</v>
      </c>
      <c r="E97" s="8" t="s">
        <v>541</v>
      </c>
      <c r="F97" s="8">
        <v>77630</v>
      </c>
      <c r="G97" s="8" t="s">
        <v>304</v>
      </c>
      <c r="H97" s="8">
        <v>5</v>
      </c>
      <c r="I97" s="8" t="s">
        <v>109</v>
      </c>
      <c r="J97" s="8"/>
      <c r="K97" s="8"/>
      <c r="L97" s="8"/>
      <c r="M97" s="8"/>
      <c r="N97" s="8" t="s">
        <v>158</v>
      </c>
      <c r="O97" s="8">
        <v>56</v>
      </c>
      <c r="P97" s="8">
        <v>0</v>
      </c>
      <c r="Q97" s="8">
        <v>56</v>
      </c>
      <c r="R97" s="8" t="s">
        <v>79</v>
      </c>
      <c r="S97" s="46">
        <v>1776555</v>
      </c>
      <c r="T97" s="46" t="s">
        <v>301</v>
      </c>
      <c r="U97" s="46" t="s">
        <v>289</v>
      </c>
      <c r="V97" s="66">
        <v>48361020700</v>
      </c>
      <c r="W97" s="46">
        <v>133</v>
      </c>
      <c r="X97" s="46">
        <v>17</v>
      </c>
      <c r="Y97" s="46">
        <v>4</v>
      </c>
      <c r="Z97" s="46">
        <v>8</v>
      </c>
      <c r="AA97" s="46">
        <v>4</v>
      </c>
      <c r="AB97" s="46">
        <v>0</v>
      </c>
      <c r="AC97" s="46">
        <v>1</v>
      </c>
      <c r="AD97" s="46">
        <v>167</v>
      </c>
      <c r="AE97" s="66"/>
      <c r="AF97" s="46">
        <v>9424.6778973981782</v>
      </c>
    </row>
    <row r="98" spans="1:109" ht="15" customHeight="1" x14ac:dyDescent="0.25">
      <c r="A98" s="17" t="s">
        <v>24</v>
      </c>
      <c r="B98" s="18"/>
      <c r="C98" s="79">
        <v>1200618.7768736931</v>
      </c>
      <c r="D98" s="19"/>
      <c r="E98" s="25"/>
      <c r="F98" s="24"/>
      <c r="G98" s="19"/>
      <c r="H98" s="25"/>
      <c r="I98" s="27"/>
      <c r="J98" s="25"/>
      <c r="K98" s="25"/>
      <c r="L98" s="25"/>
      <c r="M98" s="25"/>
      <c r="N98" s="19"/>
      <c r="O98" s="19"/>
      <c r="P98" s="19"/>
      <c r="Q98" s="19"/>
      <c r="R98" s="20" t="s">
        <v>20</v>
      </c>
      <c r="S98" s="45">
        <v>3489729.5457450002</v>
      </c>
      <c r="T98" s="21"/>
      <c r="U98" s="19"/>
      <c r="V98" s="71"/>
      <c r="W98" s="19"/>
      <c r="X98" s="85"/>
      <c r="Y98" s="19"/>
      <c r="AC98"/>
      <c r="AD98" s="89"/>
      <c r="AE98"/>
      <c r="AF98" s="46"/>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row>
    <row r="99" spans="1:109" ht="15" customHeight="1" x14ac:dyDescent="0.25">
      <c r="C99" s="9"/>
      <c r="F99" s="24"/>
      <c r="X99" s="87"/>
      <c r="AD99" s="87"/>
      <c r="AF99" s="46"/>
      <c r="AG99"/>
    </row>
    <row r="100" spans="1:109" customFormat="1" ht="15" customHeight="1" x14ac:dyDescent="0.25">
      <c r="A100" s="50" t="s">
        <v>39</v>
      </c>
      <c r="B100" s="8"/>
      <c r="C100" s="9"/>
      <c r="D100" s="8"/>
      <c r="E100" s="24"/>
      <c r="F100" s="24"/>
      <c r="G100" s="8"/>
      <c r="H100" s="24"/>
      <c r="I100" s="8"/>
      <c r="J100" s="24"/>
      <c r="K100" s="24"/>
      <c r="L100" s="24"/>
      <c r="M100" s="24"/>
      <c r="N100" s="8"/>
      <c r="O100" s="8"/>
      <c r="P100" s="8"/>
      <c r="Q100" s="8"/>
      <c r="R100" s="8"/>
      <c r="S100" s="46"/>
      <c r="T100" s="8"/>
      <c r="U100" s="8"/>
      <c r="V100" s="66"/>
      <c r="W100" s="8"/>
      <c r="X100" s="87"/>
      <c r="Y100" s="8"/>
      <c r="Z100" s="8"/>
      <c r="AA100" s="14"/>
      <c r="AB100" s="14"/>
      <c r="AD100" s="89"/>
      <c r="AF100" s="46"/>
    </row>
    <row r="101" spans="1:109" s="83" customFormat="1" ht="15" customHeight="1" x14ac:dyDescent="0.25">
      <c r="A101" s="8">
        <v>26191</v>
      </c>
      <c r="B101" s="8" t="s">
        <v>312</v>
      </c>
      <c r="C101" s="8" t="s">
        <v>313</v>
      </c>
      <c r="D101" s="8" t="s">
        <v>127</v>
      </c>
      <c r="E101" s="8" t="s">
        <v>541</v>
      </c>
      <c r="F101" s="8">
        <v>77327</v>
      </c>
      <c r="G101" s="8" t="s">
        <v>128</v>
      </c>
      <c r="H101" s="8">
        <v>6</v>
      </c>
      <c r="I101" s="8" t="s">
        <v>76</v>
      </c>
      <c r="J101" s="8"/>
      <c r="K101" s="8"/>
      <c r="L101" s="8"/>
      <c r="M101" s="8"/>
      <c r="N101" s="8" t="s">
        <v>158</v>
      </c>
      <c r="O101" s="8">
        <v>40</v>
      </c>
      <c r="P101" s="8">
        <v>9</v>
      </c>
      <c r="Q101" s="8">
        <v>49</v>
      </c>
      <c r="R101" s="8" t="s">
        <v>79</v>
      </c>
      <c r="S101" s="46">
        <v>1125000</v>
      </c>
      <c r="T101" s="46" t="s">
        <v>314</v>
      </c>
      <c r="U101" s="46" t="s">
        <v>315</v>
      </c>
      <c r="V101" s="66">
        <v>48291700200</v>
      </c>
      <c r="W101" s="46">
        <v>129</v>
      </c>
      <c r="X101" s="46">
        <v>17</v>
      </c>
      <c r="Y101" s="46">
        <v>4</v>
      </c>
      <c r="Z101" s="46">
        <v>8</v>
      </c>
      <c r="AA101" s="46">
        <v>4</v>
      </c>
      <c r="AB101" s="46">
        <v>7</v>
      </c>
      <c r="AC101" s="46">
        <v>1</v>
      </c>
      <c r="AD101" s="46">
        <v>170</v>
      </c>
      <c r="AE101" s="66"/>
      <c r="AF101" s="46">
        <v>2413.0618842742697</v>
      </c>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row>
    <row r="102" spans="1:109" customFormat="1" ht="15" customHeight="1" x14ac:dyDescent="0.25">
      <c r="A102" s="8">
        <v>26210</v>
      </c>
      <c r="B102" s="8" t="s">
        <v>316</v>
      </c>
      <c r="C102" s="8" t="s">
        <v>317</v>
      </c>
      <c r="D102" s="8" t="s">
        <v>318</v>
      </c>
      <c r="E102" s="8" t="s">
        <v>541</v>
      </c>
      <c r="F102" s="8">
        <v>77340</v>
      </c>
      <c r="G102" s="8" t="s">
        <v>319</v>
      </c>
      <c r="H102" s="8">
        <v>6</v>
      </c>
      <c r="I102" s="8" t="s">
        <v>76</v>
      </c>
      <c r="J102" s="8"/>
      <c r="K102" s="8"/>
      <c r="L102" s="8"/>
      <c r="M102" s="8"/>
      <c r="N102" s="8" t="s">
        <v>158</v>
      </c>
      <c r="O102" s="8">
        <v>60</v>
      </c>
      <c r="P102" s="8">
        <v>0</v>
      </c>
      <c r="Q102" s="8">
        <v>60</v>
      </c>
      <c r="R102" s="8" t="s">
        <v>79</v>
      </c>
      <c r="S102" s="46">
        <v>1125000</v>
      </c>
      <c r="T102" s="46" t="s">
        <v>288</v>
      </c>
      <c r="U102" s="46" t="s">
        <v>289</v>
      </c>
      <c r="V102" s="66">
        <v>48471790301</v>
      </c>
      <c r="W102" s="46">
        <v>136</v>
      </c>
      <c r="X102" s="46">
        <v>17</v>
      </c>
      <c r="Y102" s="46">
        <v>4</v>
      </c>
      <c r="Z102" s="46">
        <v>8</v>
      </c>
      <c r="AA102" s="46">
        <v>2</v>
      </c>
      <c r="AB102" s="46">
        <v>0</v>
      </c>
      <c r="AC102" s="46">
        <v>1</v>
      </c>
      <c r="AD102" s="46">
        <v>168</v>
      </c>
      <c r="AE102" s="66"/>
      <c r="AF102" s="46">
        <v>17749.271535789569</v>
      </c>
    </row>
    <row r="103" spans="1:109" customFormat="1" ht="15" customHeight="1" x14ac:dyDescent="0.25">
      <c r="A103" s="8">
        <v>26268</v>
      </c>
      <c r="B103" s="8" t="s">
        <v>320</v>
      </c>
      <c r="C103" s="8" t="s">
        <v>321</v>
      </c>
      <c r="D103" s="8" t="s">
        <v>127</v>
      </c>
      <c r="E103" s="8"/>
      <c r="F103" s="8">
        <v>77327</v>
      </c>
      <c r="G103" s="8" t="s">
        <v>128</v>
      </c>
      <c r="H103" s="8">
        <v>6</v>
      </c>
      <c r="I103" s="8" t="s">
        <v>76</v>
      </c>
      <c r="J103" s="8"/>
      <c r="K103" s="8"/>
      <c r="L103" s="8"/>
      <c r="M103" s="8"/>
      <c r="N103" s="8" t="s">
        <v>158</v>
      </c>
      <c r="O103" s="8">
        <v>42</v>
      </c>
      <c r="P103" s="8">
        <v>7</v>
      </c>
      <c r="Q103" s="8">
        <v>49</v>
      </c>
      <c r="R103" s="8" t="s">
        <v>79</v>
      </c>
      <c r="S103" s="46">
        <v>1125000</v>
      </c>
      <c r="T103" s="46" t="s">
        <v>314</v>
      </c>
      <c r="U103" s="46" t="s">
        <v>315</v>
      </c>
      <c r="V103" s="66">
        <v>48291700200</v>
      </c>
      <c r="W103" s="46">
        <v>104</v>
      </c>
      <c r="X103" s="46">
        <v>0</v>
      </c>
      <c r="Y103" s="46">
        <v>4</v>
      </c>
      <c r="Z103" s="46">
        <v>0</v>
      </c>
      <c r="AA103" s="46">
        <v>4</v>
      </c>
      <c r="AB103" s="46">
        <v>7</v>
      </c>
      <c r="AC103" s="46">
        <v>1</v>
      </c>
      <c r="AD103" s="46">
        <v>120</v>
      </c>
      <c r="AE103" s="66"/>
      <c r="AF103" s="46">
        <v>2863.2459334670884</v>
      </c>
    </row>
    <row r="104" spans="1:109" customFormat="1" ht="15" customHeight="1" x14ac:dyDescent="0.25">
      <c r="A104" s="94">
        <v>26167</v>
      </c>
      <c r="B104" s="94" t="s">
        <v>307</v>
      </c>
      <c r="C104" s="94" t="s">
        <v>308</v>
      </c>
      <c r="D104" s="94" t="s">
        <v>309</v>
      </c>
      <c r="E104" s="94" t="s">
        <v>541</v>
      </c>
      <c r="F104" s="94">
        <v>77535</v>
      </c>
      <c r="G104" s="94" t="s">
        <v>128</v>
      </c>
      <c r="H104" s="94">
        <v>6</v>
      </c>
      <c r="I104" s="94" t="s">
        <v>76</v>
      </c>
      <c r="J104" s="94"/>
      <c r="K104" s="94"/>
      <c r="L104" s="94"/>
      <c r="M104" s="94"/>
      <c r="N104" s="94" t="s">
        <v>158</v>
      </c>
      <c r="O104" s="94">
        <v>48</v>
      </c>
      <c r="P104" s="94">
        <v>0</v>
      </c>
      <c r="Q104" s="94">
        <v>48</v>
      </c>
      <c r="R104" s="94" t="s">
        <v>90</v>
      </c>
      <c r="S104" s="95">
        <v>1125000</v>
      </c>
      <c r="T104" s="95" t="s">
        <v>310</v>
      </c>
      <c r="U104" s="95" t="s">
        <v>311</v>
      </c>
      <c r="V104" s="96">
        <v>48291700802</v>
      </c>
      <c r="W104" s="95">
        <v>137</v>
      </c>
      <c r="X104" s="95">
        <v>17</v>
      </c>
      <c r="Y104" s="95">
        <v>4</v>
      </c>
      <c r="Z104" s="95">
        <v>8</v>
      </c>
      <c r="AA104" s="95">
        <v>4</v>
      </c>
      <c r="AB104" s="95">
        <v>7</v>
      </c>
      <c r="AC104" s="95">
        <v>1</v>
      </c>
      <c r="AD104" s="95">
        <v>178</v>
      </c>
      <c r="AE104" s="96"/>
      <c r="AF104" s="95">
        <v>8702.3976265803576</v>
      </c>
      <c r="AG104" s="95" t="s">
        <v>562</v>
      </c>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3"/>
      <c r="BS104" s="83"/>
      <c r="BT104" s="83"/>
      <c r="BU104" s="83"/>
      <c r="BV104" s="83"/>
      <c r="BW104" s="83"/>
      <c r="BX104" s="83"/>
      <c r="BY104" s="83"/>
      <c r="BZ104" s="83"/>
      <c r="CA104" s="83"/>
      <c r="CB104" s="83"/>
      <c r="CC104" s="83"/>
      <c r="CD104" s="83"/>
      <c r="CE104" s="83"/>
      <c r="CF104" s="83"/>
      <c r="CG104" s="83"/>
      <c r="CH104" s="83"/>
      <c r="CI104" s="83"/>
      <c r="CJ104" s="83"/>
      <c r="CK104" s="83"/>
      <c r="CL104" s="83"/>
      <c r="CM104" s="83"/>
      <c r="CN104" s="83"/>
      <c r="CO104" s="83"/>
      <c r="CP104" s="83"/>
      <c r="CQ104" s="83"/>
      <c r="CR104" s="83"/>
      <c r="CS104" s="83"/>
      <c r="CT104" s="83"/>
      <c r="CU104" s="83"/>
      <c r="CV104" s="83"/>
      <c r="CW104" s="83"/>
      <c r="CX104" s="83"/>
      <c r="CY104" s="83"/>
      <c r="CZ104" s="83"/>
      <c r="DA104" s="83"/>
      <c r="DB104" s="83"/>
      <c r="DC104" s="83"/>
      <c r="DD104" s="83"/>
      <c r="DE104" s="83"/>
    </row>
    <row r="105" spans="1:109" ht="15" customHeight="1" x14ac:dyDescent="0.25">
      <c r="A105" s="17" t="s">
        <v>24</v>
      </c>
      <c r="B105" s="18"/>
      <c r="C105" s="79">
        <v>750000</v>
      </c>
      <c r="D105" s="19"/>
      <c r="E105" s="25"/>
      <c r="F105" s="24"/>
      <c r="G105" s="19"/>
      <c r="H105" s="25"/>
      <c r="I105" s="27"/>
      <c r="J105" s="25"/>
      <c r="K105" s="25"/>
      <c r="L105" s="25"/>
      <c r="M105" s="25"/>
      <c r="N105" s="19"/>
      <c r="O105" s="19"/>
      <c r="P105" s="19"/>
      <c r="Q105" s="19"/>
      <c r="R105" s="20" t="s">
        <v>20</v>
      </c>
      <c r="S105" s="45">
        <f>SUM(S101:S104)</f>
        <v>4500000</v>
      </c>
      <c r="T105" s="21"/>
      <c r="U105" s="19"/>
      <c r="V105" s="71"/>
      <c r="W105" s="19"/>
      <c r="X105" s="85"/>
      <c r="Y105" s="19"/>
      <c r="AC105"/>
      <c r="AD105" s="89"/>
      <c r="AE105"/>
      <c r="AF105" s="46"/>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row>
    <row r="106" spans="1:109" ht="15" customHeight="1" x14ac:dyDescent="0.25">
      <c r="C106" s="9"/>
      <c r="F106" s="24"/>
      <c r="X106" s="87"/>
      <c r="AD106" s="87"/>
      <c r="AF106" s="46"/>
      <c r="AG106"/>
    </row>
    <row r="107" spans="1:109" customFormat="1" ht="15" customHeight="1" x14ac:dyDescent="0.25">
      <c r="A107" s="50" t="s">
        <v>40</v>
      </c>
      <c r="B107" s="8"/>
      <c r="C107" s="9"/>
      <c r="D107" s="8"/>
      <c r="E107" s="24"/>
      <c r="F107" s="24"/>
      <c r="G107" s="8"/>
      <c r="H107" s="24"/>
      <c r="I107" s="8"/>
      <c r="J107" s="24"/>
      <c r="K107" s="24"/>
      <c r="L107" s="24"/>
      <c r="M107" s="24"/>
      <c r="N107" s="8"/>
      <c r="O107" s="8"/>
      <c r="P107" s="8"/>
      <c r="Q107" s="8"/>
      <c r="R107" s="8"/>
      <c r="S107" s="46"/>
      <c r="T107" s="8"/>
      <c r="U107" s="8"/>
      <c r="V107" s="66"/>
      <c r="W107" s="8"/>
      <c r="X107" s="87"/>
      <c r="Y107" s="8"/>
      <c r="Z107" s="8"/>
      <c r="AA107" s="14"/>
      <c r="AB107" s="14"/>
      <c r="AD107" s="89"/>
      <c r="AF107" s="46"/>
    </row>
    <row r="108" spans="1:109" customFormat="1" ht="15" x14ac:dyDescent="0.25">
      <c r="A108" s="8">
        <v>26066</v>
      </c>
      <c r="B108" s="8" t="s">
        <v>348</v>
      </c>
      <c r="C108" s="8" t="s">
        <v>349</v>
      </c>
      <c r="D108" s="8" t="s">
        <v>324</v>
      </c>
      <c r="E108" s="8" t="s">
        <v>541</v>
      </c>
      <c r="F108" s="8">
        <v>77057</v>
      </c>
      <c r="G108" s="8" t="s">
        <v>325</v>
      </c>
      <c r="H108" s="8">
        <v>6</v>
      </c>
      <c r="I108" s="8" t="s">
        <v>109</v>
      </c>
      <c r="J108" s="8"/>
      <c r="K108" s="8"/>
      <c r="L108" s="8" t="s">
        <v>77</v>
      </c>
      <c r="M108" s="8"/>
      <c r="N108" s="8" t="s">
        <v>549</v>
      </c>
      <c r="O108" s="8">
        <v>77</v>
      </c>
      <c r="P108" s="8">
        <v>0</v>
      </c>
      <c r="Q108" s="8">
        <v>77</v>
      </c>
      <c r="R108" s="8" t="s">
        <v>350</v>
      </c>
      <c r="S108" s="46">
        <v>2000000</v>
      </c>
      <c r="T108" s="46" t="s">
        <v>351</v>
      </c>
      <c r="U108" s="46" t="s">
        <v>352</v>
      </c>
      <c r="V108" s="66">
        <v>48201432600</v>
      </c>
      <c r="W108" s="46">
        <v>141</v>
      </c>
      <c r="X108" s="46">
        <v>17</v>
      </c>
      <c r="Y108" s="46">
        <v>4</v>
      </c>
      <c r="Z108" s="46">
        <v>8</v>
      </c>
      <c r="AA108" s="46">
        <v>4</v>
      </c>
      <c r="AB108" s="46">
        <v>0</v>
      </c>
      <c r="AC108" s="46">
        <v>1</v>
      </c>
      <c r="AD108" s="46">
        <v>175</v>
      </c>
      <c r="AE108" s="66"/>
      <c r="AF108" s="46">
        <v>4940.6586774525449</v>
      </c>
      <c r="AG108" s="46" t="s">
        <v>566</v>
      </c>
    </row>
    <row r="109" spans="1:109" customFormat="1" ht="15" x14ac:dyDescent="0.25">
      <c r="A109" s="8">
        <v>26214</v>
      </c>
      <c r="B109" s="8" t="s">
        <v>373</v>
      </c>
      <c r="C109" s="8" t="s">
        <v>374</v>
      </c>
      <c r="D109" s="8" t="s">
        <v>324</v>
      </c>
      <c r="E109" s="8" t="s">
        <v>541</v>
      </c>
      <c r="F109" s="8">
        <v>77016</v>
      </c>
      <c r="G109" s="8" t="s">
        <v>325</v>
      </c>
      <c r="H109" s="8">
        <v>6</v>
      </c>
      <c r="I109" s="8" t="s">
        <v>109</v>
      </c>
      <c r="J109" s="8"/>
      <c r="K109" s="8"/>
      <c r="L109" s="8" t="s">
        <v>77</v>
      </c>
      <c r="M109" s="8"/>
      <c r="N109" s="8" t="s">
        <v>158</v>
      </c>
      <c r="O109" s="8">
        <v>80</v>
      </c>
      <c r="P109" s="8">
        <v>0</v>
      </c>
      <c r="Q109" s="8">
        <v>80</v>
      </c>
      <c r="R109" s="8" t="s">
        <v>350</v>
      </c>
      <c r="S109" s="46">
        <v>2000000</v>
      </c>
      <c r="T109" s="46" t="s">
        <v>375</v>
      </c>
      <c r="U109" s="46" t="s">
        <v>376</v>
      </c>
      <c r="V109" s="66">
        <v>48201231800</v>
      </c>
      <c r="W109" s="46">
        <v>132</v>
      </c>
      <c r="X109" s="46">
        <v>17</v>
      </c>
      <c r="Y109" s="46">
        <v>4</v>
      </c>
      <c r="Z109" s="46">
        <v>8</v>
      </c>
      <c r="AA109" s="46">
        <v>4</v>
      </c>
      <c r="AB109" s="46">
        <v>7</v>
      </c>
      <c r="AC109" s="46">
        <v>1</v>
      </c>
      <c r="AD109" s="46">
        <v>173</v>
      </c>
      <c r="AE109" s="66"/>
      <c r="AF109" s="46">
        <v>11729.722589047455</v>
      </c>
      <c r="AG109" s="46" t="s">
        <v>566</v>
      </c>
    </row>
    <row r="110" spans="1:109" customFormat="1" ht="15" x14ac:dyDescent="0.25">
      <c r="A110" s="8">
        <v>26200</v>
      </c>
      <c r="B110" s="8" t="s">
        <v>371</v>
      </c>
      <c r="C110" s="8" t="s">
        <v>372</v>
      </c>
      <c r="D110" s="8" t="s">
        <v>324</v>
      </c>
      <c r="E110" s="8" t="s">
        <v>541</v>
      </c>
      <c r="F110" s="8">
        <v>77088</v>
      </c>
      <c r="G110" s="8" t="s">
        <v>325</v>
      </c>
      <c r="H110" s="8">
        <v>6</v>
      </c>
      <c r="I110" s="8" t="s">
        <v>109</v>
      </c>
      <c r="J110" s="8"/>
      <c r="K110" s="8"/>
      <c r="L110" s="8"/>
      <c r="M110" s="8"/>
      <c r="N110" s="8" t="s">
        <v>158</v>
      </c>
      <c r="O110" s="8">
        <v>66</v>
      </c>
      <c r="P110" s="8">
        <v>10</v>
      </c>
      <c r="Q110" s="8">
        <v>76</v>
      </c>
      <c r="R110" s="8" t="s">
        <v>79</v>
      </c>
      <c r="S110" s="46">
        <v>2000000</v>
      </c>
      <c r="T110" s="46" t="s">
        <v>217</v>
      </c>
      <c r="U110" s="46" t="s">
        <v>208</v>
      </c>
      <c r="V110" s="66">
        <v>48201533200</v>
      </c>
      <c r="W110" s="46">
        <v>129</v>
      </c>
      <c r="X110" s="46">
        <v>17</v>
      </c>
      <c r="Y110" s="46">
        <v>4</v>
      </c>
      <c r="Z110" s="46">
        <v>8</v>
      </c>
      <c r="AA110" s="46">
        <v>4</v>
      </c>
      <c r="AB110" s="46">
        <v>7</v>
      </c>
      <c r="AC110" s="46">
        <v>1</v>
      </c>
      <c r="AD110" s="46">
        <v>170</v>
      </c>
      <c r="AE110" s="66"/>
      <c r="AF110" s="46">
        <v>2159.1139129622834</v>
      </c>
      <c r="AG110" s="46" t="s">
        <v>566</v>
      </c>
    </row>
    <row r="111" spans="1:109" customFormat="1" ht="15" x14ac:dyDescent="0.25">
      <c r="A111" s="8">
        <v>26073</v>
      </c>
      <c r="B111" s="8" t="s">
        <v>361</v>
      </c>
      <c r="C111" s="8" t="s">
        <v>362</v>
      </c>
      <c r="D111" s="8" t="s">
        <v>324</v>
      </c>
      <c r="E111" s="8" t="s">
        <v>542</v>
      </c>
      <c r="F111" s="8">
        <v>77039</v>
      </c>
      <c r="G111" s="8" t="s">
        <v>325</v>
      </c>
      <c r="H111" s="8">
        <v>6</v>
      </c>
      <c r="I111" s="8" t="s">
        <v>109</v>
      </c>
      <c r="J111" s="8"/>
      <c r="K111" s="8"/>
      <c r="L111" s="8"/>
      <c r="M111" s="8"/>
      <c r="N111" s="8" t="s">
        <v>158</v>
      </c>
      <c r="O111" s="8">
        <v>78</v>
      </c>
      <c r="P111" s="8">
        <v>0</v>
      </c>
      <c r="Q111" s="8">
        <v>78</v>
      </c>
      <c r="R111" s="8" t="s">
        <v>79</v>
      </c>
      <c r="S111" s="46">
        <v>2000000</v>
      </c>
      <c r="T111" s="46" t="s">
        <v>363</v>
      </c>
      <c r="U111" s="46" t="s">
        <v>364</v>
      </c>
      <c r="V111" s="66">
        <v>48201222300</v>
      </c>
      <c r="W111" s="46">
        <v>129</v>
      </c>
      <c r="X111" s="46">
        <v>17</v>
      </c>
      <c r="Y111" s="46">
        <v>4</v>
      </c>
      <c r="Z111" s="46">
        <v>8</v>
      </c>
      <c r="AA111" s="46">
        <v>4</v>
      </c>
      <c r="AB111" s="46">
        <v>7</v>
      </c>
      <c r="AC111" s="46">
        <v>1</v>
      </c>
      <c r="AD111" s="46">
        <v>170</v>
      </c>
      <c r="AE111" s="66"/>
      <c r="AF111" s="46">
        <v>2662.2275927080641</v>
      </c>
      <c r="AG111" s="46" t="s">
        <v>566</v>
      </c>
    </row>
    <row r="112" spans="1:109" customFormat="1" ht="15" x14ac:dyDescent="0.25">
      <c r="A112" s="8">
        <v>26069</v>
      </c>
      <c r="B112" s="8" t="s">
        <v>353</v>
      </c>
      <c r="C112" s="8" t="s">
        <v>354</v>
      </c>
      <c r="D112" s="8" t="s">
        <v>324</v>
      </c>
      <c r="E112" s="8" t="s">
        <v>541</v>
      </c>
      <c r="F112" s="8">
        <v>77072</v>
      </c>
      <c r="G112" s="8" t="s">
        <v>325</v>
      </c>
      <c r="H112" s="8">
        <v>6</v>
      </c>
      <c r="I112" s="8" t="s">
        <v>109</v>
      </c>
      <c r="J112" s="8"/>
      <c r="K112" s="8"/>
      <c r="L112" s="8"/>
      <c r="M112" s="8"/>
      <c r="N112" s="8" t="s">
        <v>158</v>
      </c>
      <c r="O112" s="8">
        <v>88</v>
      </c>
      <c r="P112" s="8">
        <v>0</v>
      </c>
      <c r="Q112" s="8">
        <v>88</v>
      </c>
      <c r="R112" s="8" t="s">
        <v>90</v>
      </c>
      <c r="S112" s="46">
        <v>2000000</v>
      </c>
      <c r="T112" s="46" t="s">
        <v>355</v>
      </c>
      <c r="U112" s="46" t="s">
        <v>356</v>
      </c>
      <c r="V112" s="66">
        <v>48201453701</v>
      </c>
      <c r="W112" s="46">
        <v>129</v>
      </c>
      <c r="X112" s="46">
        <v>17</v>
      </c>
      <c r="Y112" s="46">
        <v>4</v>
      </c>
      <c r="Z112" s="46">
        <v>8</v>
      </c>
      <c r="AA112" s="46">
        <v>4</v>
      </c>
      <c r="AB112" s="46">
        <v>7</v>
      </c>
      <c r="AC112" s="46">
        <v>1</v>
      </c>
      <c r="AD112" s="46">
        <v>170</v>
      </c>
      <c r="AE112" s="66"/>
      <c r="AF112" s="46">
        <v>2770.2015163983979</v>
      </c>
      <c r="AG112" s="46" t="s">
        <v>566</v>
      </c>
    </row>
    <row r="113" spans="1:109" customFormat="1" ht="15" x14ac:dyDescent="0.25">
      <c r="A113" s="8">
        <v>26024</v>
      </c>
      <c r="B113" s="8" t="s">
        <v>346</v>
      </c>
      <c r="C113" s="8" t="s">
        <v>347</v>
      </c>
      <c r="D113" s="8" t="s">
        <v>324</v>
      </c>
      <c r="E113" s="8" t="s">
        <v>541</v>
      </c>
      <c r="F113" s="8">
        <v>77020</v>
      </c>
      <c r="G113" s="8" t="s">
        <v>325</v>
      </c>
      <c r="H113" s="8">
        <v>6</v>
      </c>
      <c r="I113" s="8" t="s">
        <v>109</v>
      </c>
      <c r="J113" s="8"/>
      <c r="K113" s="8"/>
      <c r="L113" s="8"/>
      <c r="M113" s="8"/>
      <c r="N113" s="8" t="s">
        <v>158</v>
      </c>
      <c r="O113" s="8">
        <v>73</v>
      </c>
      <c r="P113" s="8">
        <v>0</v>
      </c>
      <c r="Q113" s="8">
        <v>73</v>
      </c>
      <c r="R113" s="8" t="s">
        <v>90</v>
      </c>
      <c r="S113" s="46">
        <v>2000000</v>
      </c>
      <c r="T113" s="46" t="s">
        <v>222</v>
      </c>
      <c r="U113" s="46" t="s">
        <v>223</v>
      </c>
      <c r="V113" s="66">
        <v>48201211600</v>
      </c>
      <c r="W113" s="46">
        <v>129</v>
      </c>
      <c r="X113" s="46">
        <v>17</v>
      </c>
      <c r="Y113" s="46">
        <v>4</v>
      </c>
      <c r="Z113" s="46">
        <v>8</v>
      </c>
      <c r="AA113" s="46">
        <v>4</v>
      </c>
      <c r="AB113" s="46">
        <v>7</v>
      </c>
      <c r="AC113" s="46">
        <v>1</v>
      </c>
      <c r="AD113" s="46">
        <v>170</v>
      </c>
      <c r="AE113" s="66"/>
      <c r="AF113" s="46">
        <v>3115.7583687779315</v>
      </c>
      <c r="AG113" s="46" t="s">
        <v>566</v>
      </c>
    </row>
    <row r="114" spans="1:109" customFormat="1" ht="15" x14ac:dyDescent="0.25">
      <c r="A114" s="8">
        <v>26070</v>
      </c>
      <c r="B114" s="8" t="s">
        <v>357</v>
      </c>
      <c r="C114" s="8" t="s">
        <v>358</v>
      </c>
      <c r="D114" s="8" t="s">
        <v>324</v>
      </c>
      <c r="E114" s="8" t="s">
        <v>541</v>
      </c>
      <c r="F114" s="8">
        <v>77092</v>
      </c>
      <c r="G114" s="8" t="s">
        <v>325</v>
      </c>
      <c r="H114" s="8">
        <v>6</v>
      </c>
      <c r="I114" s="8" t="s">
        <v>109</v>
      </c>
      <c r="J114" s="8"/>
      <c r="K114" s="8"/>
      <c r="L114" s="8"/>
      <c r="M114" s="8"/>
      <c r="N114" s="8" t="s">
        <v>158</v>
      </c>
      <c r="O114" s="8">
        <v>80</v>
      </c>
      <c r="P114" s="8">
        <v>10</v>
      </c>
      <c r="Q114" s="8">
        <v>90</v>
      </c>
      <c r="R114" s="8" t="s">
        <v>79</v>
      </c>
      <c r="S114" s="46">
        <v>2000000</v>
      </c>
      <c r="T114" s="46" t="s">
        <v>359</v>
      </c>
      <c r="U114" s="46" t="s">
        <v>360</v>
      </c>
      <c r="V114" s="66">
        <v>48201531500</v>
      </c>
      <c r="W114" s="46">
        <v>136</v>
      </c>
      <c r="X114" s="46">
        <v>17</v>
      </c>
      <c r="Y114" s="46">
        <v>4</v>
      </c>
      <c r="Z114" s="46">
        <v>8</v>
      </c>
      <c r="AA114" s="46">
        <v>4</v>
      </c>
      <c r="AB114" s="46">
        <v>0</v>
      </c>
      <c r="AC114" s="46">
        <v>1</v>
      </c>
      <c r="AD114" s="46">
        <v>170</v>
      </c>
      <c r="AE114" s="66"/>
      <c r="AF114" s="46">
        <v>3604.4232065112456</v>
      </c>
      <c r="AG114" s="46" t="s">
        <v>566</v>
      </c>
    </row>
    <row r="115" spans="1:109" customFormat="1" ht="15" x14ac:dyDescent="0.25">
      <c r="A115" s="8">
        <v>26002</v>
      </c>
      <c r="B115" s="8" t="s">
        <v>328</v>
      </c>
      <c r="C115" s="8" t="s">
        <v>329</v>
      </c>
      <c r="D115" s="8" t="s">
        <v>324</v>
      </c>
      <c r="E115" s="8" t="s">
        <v>542</v>
      </c>
      <c r="F115" s="8">
        <v>77338</v>
      </c>
      <c r="G115" s="8" t="s">
        <v>325</v>
      </c>
      <c r="H115" s="8">
        <v>6</v>
      </c>
      <c r="I115" s="8" t="s">
        <v>109</v>
      </c>
      <c r="J115" s="8"/>
      <c r="K115" s="8"/>
      <c r="L115" s="8"/>
      <c r="M115" s="8"/>
      <c r="N115" s="8" t="s">
        <v>158</v>
      </c>
      <c r="O115" s="8">
        <v>90</v>
      </c>
      <c r="P115" s="8">
        <v>18</v>
      </c>
      <c r="Q115" s="8">
        <v>108</v>
      </c>
      <c r="R115" s="8" t="s">
        <v>79</v>
      </c>
      <c r="S115" s="46">
        <v>2000000</v>
      </c>
      <c r="T115" s="46" t="s">
        <v>330</v>
      </c>
      <c r="U115" s="46" t="s">
        <v>331</v>
      </c>
      <c r="V115" s="66">
        <v>48201240904</v>
      </c>
      <c r="W115" s="46">
        <v>136</v>
      </c>
      <c r="X115" s="46">
        <v>17</v>
      </c>
      <c r="Y115" s="46">
        <v>4</v>
      </c>
      <c r="Z115" s="46">
        <v>8</v>
      </c>
      <c r="AA115" s="46">
        <v>4</v>
      </c>
      <c r="AB115" s="46">
        <v>0</v>
      </c>
      <c r="AC115" s="46">
        <v>1</v>
      </c>
      <c r="AD115" s="46">
        <v>170</v>
      </c>
      <c r="AE115" s="66"/>
      <c r="AF115" s="46">
        <v>3667.075301347948</v>
      </c>
      <c r="AG115" s="46" t="s">
        <v>566</v>
      </c>
    </row>
    <row r="116" spans="1:109" customFormat="1" ht="15" x14ac:dyDescent="0.25">
      <c r="A116" s="8">
        <v>26017</v>
      </c>
      <c r="B116" s="8" t="s">
        <v>344</v>
      </c>
      <c r="C116" s="8" t="s">
        <v>345</v>
      </c>
      <c r="D116" s="8" t="s">
        <v>324</v>
      </c>
      <c r="E116" s="8" t="s">
        <v>541</v>
      </c>
      <c r="F116" s="8">
        <v>77075</v>
      </c>
      <c r="G116" s="8" t="s">
        <v>325</v>
      </c>
      <c r="H116" s="8">
        <v>6</v>
      </c>
      <c r="I116" s="8" t="s">
        <v>109</v>
      </c>
      <c r="J116" s="8"/>
      <c r="K116" s="8"/>
      <c r="L116" s="8"/>
      <c r="M116" s="8"/>
      <c r="N116" s="8" t="s">
        <v>158</v>
      </c>
      <c r="O116" s="8">
        <v>65</v>
      </c>
      <c r="P116" s="8">
        <v>0</v>
      </c>
      <c r="Q116" s="8">
        <v>65</v>
      </c>
      <c r="R116" s="8" t="s">
        <v>79</v>
      </c>
      <c r="S116" s="46">
        <v>1900000</v>
      </c>
      <c r="T116" s="46" t="s">
        <v>342</v>
      </c>
      <c r="U116" s="46" t="s">
        <v>343</v>
      </c>
      <c r="V116" s="66">
        <v>48201333905</v>
      </c>
      <c r="W116" s="46">
        <v>129</v>
      </c>
      <c r="X116" s="46">
        <v>17</v>
      </c>
      <c r="Y116" s="46">
        <v>4</v>
      </c>
      <c r="Z116" s="46">
        <v>8</v>
      </c>
      <c r="AA116" s="46">
        <v>4</v>
      </c>
      <c r="AB116" s="46">
        <v>7</v>
      </c>
      <c r="AC116" s="46">
        <v>1</v>
      </c>
      <c r="AD116" s="46">
        <v>170</v>
      </c>
      <c r="AE116" s="66"/>
      <c r="AF116" s="46">
        <v>4224.4829174679535</v>
      </c>
      <c r="AG116" s="46" t="s">
        <v>566</v>
      </c>
    </row>
    <row r="117" spans="1:109" customFormat="1" ht="15" x14ac:dyDescent="0.25">
      <c r="A117" s="8">
        <v>26074</v>
      </c>
      <c r="B117" s="8" t="s">
        <v>365</v>
      </c>
      <c r="C117" s="8" t="s">
        <v>366</v>
      </c>
      <c r="D117" s="8" t="s">
        <v>324</v>
      </c>
      <c r="E117" s="8" t="s">
        <v>541</v>
      </c>
      <c r="F117" s="8">
        <v>77339</v>
      </c>
      <c r="G117" s="8" t="s">
        <v>75</v>
      </c>
      <c r="H117" s="8">
        <v>6</v>
      </c>
      <c r="I117" s="8" t="s">
        <v>109</v>
      </c>
      <c r="J117" s="8"/>
      <c r="K117" s="8"/>
      <c r="L117" s="8"/>
      <c r="M117" s="8"/>
      <c r="N117" s="8" t="s">
        <v>158</v>
      </c>
      <c r="O117" s="8">
        <v>70</v>
      </c>
      <c r="P117" s="8">
        <v>9</v>
      </c>
      <c r="Q117" s="8">
        <v>79</v>
      </c>
      <c r="R117" s="8" t="s">
        <v>90</v>
      </c>
      <c r="S117" s="46">
        <v>2000000</v>
      </c>
      <c r="T117" s="46" t="s">
        <v>367</v>
      </c>
      <c r="U117" s="46" t="s">
        <v>368</v>
      </c>
      <c r="V117" s="66">
        <v>48339692303</v>
      </c>
      <c r="W117" s="46">
        <v>136</v>
      </c>
      <c r="X117" s="46">
        <v>17</v>
      </c>
      <c r="Y117" s="46">
        <v>4</v>
      </c>
      <c r="Z117" s="46">
        <v>8</v>
      </c>
      <c r="AA117" s="46">
        <v>4</v>
      </c>
      <c r="AB117" s="46">
        <v>0</v>
      </c>
      <c r="AC117" s="46">
        <v>1</v>
      </c>
      <c r="AD117" s="46">
        <v>170</v>
      </c>
      <c r="AE117" s="66"/>
      <c r="AF117" s="46">
        <v>6205.3023015700182</v>
      </c>
    </row>
    <row r="118" spans="1:109" customFormat="1" ht="15" x14ac:dyDescent="0.25">
      <c r="A118" s="8">
        <v>26005</v>
      </c>
      <c r="B118" s="8" t="s">
        <v>332</v>
      </c>
      <c r="C118" s="8" t="s">
        <v>333</v>
      </c>
      <c r="D118" s="8" t="s">
        <v>324</v>
      </c>
      <c r="E118" s="8" t="s">
        <v>542</v>
      </c>
      <c r="F118" s="8">
        <v>77084</v>
      </c>
      <c r="G118" s="8" t="s">
        <v>325</v>
      </c>
      <c r="H118" s="8">
        <v>6</v>
      </c>
      <c r="I118" s="8" t="s">
        <v>109</v>
      </c>
      <c r="J118" s="8"/>
      <c r="K118" s="8"/>
      <c r="L118" s="8"/>
      <c r="M118" s="8"/>
      <c r="N118" s="8" t="s">
        <v>158</v>
      </c>
      <c r="O118" s="8">
        <v>90</v>
      </c>
      <c r="P118" s="8">
        <v>36</v>
      </c>
      <c r="Q118" s="8">
        <v>126</v>
      </c>
      <c r="R118" s="8" t="s">
        <v>79</v>
      </c>
      <c r="S118" s="46">
        <v>2000000</v>
      </c>
      <c r="T118" s="46" t="s">
        <v>334</v>
      </c>
      <c r="U118" s="46" t="s">
        <v>335</v>
      </c>
      <c r="V118" s="66">
        <v>48201541901</v>
      </c>
      <c r="W118" s="46">
        <v>136</v>
      </c>
      <c r="X118" s="46">
        <v>17</v>
      </c>
      <c r="Y118" s="46">
        <v>4</v>
      </c>
      <c r="Z118" s="46">
        <v>8</v>
      </c>
      <c r="AA118" s="46">
        <v>4</v>
      </c>
      <c r="AB118" s="46">
        <v>0</v>
      </c>
      <c r="AC118" s="46">
        <v>1</v>
      </c>
      <c r="AD118" s="46">
        <v>170</v>
      </c>
      <c r="AE118" s="66"/>
      <c r="AF118" s="46">
        <v>6602.125105981786</v>
      </c>
    </row>
    <row r="119" spans="1:109" customFormat="1" ht="15" x14ac:dyDescent="0.25">
      <c r="A119" s="8">
        <v>26006</v>
      </c>
      <c r="B119" s="8" t="s">
        <v>336</v>
      </c>
      <c r="C119" s="8" t="s">
        <v>337</v>
      </c>
      <c r="D119" s="8" t="s">
        <v>338</v>
      </c>
      <c r="E119" s="8" t="s">
        <v>542</v>
      </c>
      <c r="F119" s="8">
        <v>77373</v>
      </c>
      <c r="G119" s="8" t="s">
        <v>325</v>
      </c>
      <c r="H119" s="8">
        <v>6</v>
      </c>
      <c r="I119" s="8" t="s">
        <v>109</v>
      </c>
      <c r="J119" s="8"/>
      <c r="K119" s="8"/>
      <c r="L119" s="8"/>
      <c r="M119" s="8"/>
      <c r="N119" s="8" t="s">
        <v>158</v>
      </c>
      <c r="O119" s="8">
        <v>90</v>
      </c>
      <c r="P119" s="8">
        <v>36</v>
      </c>
      <c r="Q119" s="8">
        <v>126</v>
      </c>
      <c r="R119" s="8" t="s">
        <v>79</v>
      </c>
      <c r="S119" s="46">
        <v>2000000</v>
      </c>
      <c r="T119" s="46" t="s">
        <v>334</v>
      </c>
      <c r="U119" s="46" t="s">
        <v>335</v>
      </c>
      <c r="V119" s="66">
        <v>48201241001</v>
      </c>
      <c r="W119" s="46">
        <v>136</v>
      </c>
      <c r="X119" s="46">
        <v>17</v>
      </c>
      <c r="Y119" s="46">
        <v>4</v>
      </c>
      <c r="Z119" s="46">
        <v>8</v>
      </c>
      <c r="AA119" s="46">
        <v>4</v>
      </c>
      <c r="AB119" s="46">
        <v>0</v>
      </c>
      <c r="AC119" s="46">
        <v>1</v>
      </c>
      <c r="AD119" s="46">
        <v>170</v>
      </c>
      <c r="AE119" s="66"/>
      <c r="AF119" s="46">
        <v>7044.9460565959762</v>
      </c>
    </row>
    <row r="120" spans="1:109" customFormat="1" ht="15" x14ac:dyDescent="0.25">
      <c r="A120" s="8">
        <v>26001</v>
      </c>
      <c r="B120" s="8" t="s">
        <v>322</v>
      </c>
      <c r="C120" s="8" t="s">
        <v>323</v>
      </c>
      <c r="D120" s="8" t="s">
        <v>324</v>
      </c>
      <c r="E120" s="8" t="s">
        <v>541</v>
      </c>
      <c r="F120" s="8">
        <v>77004</v>
      </c>
      <c r="G120" s="8" t="s">
        <v>325</v>
      </c>
      <c r="H120" s="8">
        <v>6</v>
      </c>
      <c r="I120" s="8" t="s">
        <v>109</v>
      </c>
      <c r="J120" s="8"/>
      <c r="K120" s="8"/>
      <c r="L120" s="8"/>
      <c r="M120" s="8"/>
      <c r="N120" s="8" t="s">
        <v>158</v>
      </c>
      <c r="O120" s="8">
        <v>62</v>
      </c>
      <c r="P120" s="8">
        <v>18</v>
      </c>
      <c r="Q120" s="8">
        <v>80</v>
      </c>
      <c r="R120" s="8" t="s">
        <v>90</v>
      </c>
      <c r="S120" s="46">
        <v>2000000</v>
      </c>
      <c r="T120" s="46" t="s">
        <v>326</v>
      </c>
      <c r="U120" s="46" t="s">
        <v>327</v>
      </c>
      <c r="V120" s="66">
        <v>48201312300</v>
      </c>
      <c r="W120" s="46">
        <v>107</v>
      </c>
      <c r="X120" s="46">
        <v>17</v>
      </c>
      <c r="Y120" s="46">
        <v>4</v>
      </c>
      <c r="Z120" s="46">
        <v>8</v>
      </c>
      <c r="AA120" s="46">
        <v>4</v>
      </c>
      <c r="AB120" s="46">
        <v>7</v>
      </c>
      <c r="AC120" s="46">
        <v>0</v>
      </c>
      <c r="AD120" s="46">
        <v>147</v>
      </c>
      <c r="AE120" s="66"/>
      <c r="AF120" s="46">
        <v>4730.3356867906195</v>
      </c>
      <c r="AG120" s="46" t="s">
        <v>567</v>
      </c>
    </row>
    <row r="121" spans="1:109" customFormat="1" ht="15" x14ac:dyDescent="0.25">
      <c r="A121" s="8">
        <v>26238</v>
      </c>
      <c r="B121" s="8" t="s">
        <v>377</v>
      </c>
      <c r="C121" s="8" t="s">
        <v>378</v>
      </c>
      <c r="D121" s="8" t="s">
        <v>324</v>
      </c>
      <c r="E121" s="8" t="s">
        <v>541</v>
      </c>
      <c r="F121" s="8">
        <v>77077</v>
      </c>
      <c r="G121" s="8" t="s">
        <v>325</v>
      </c>
      <c r="H121" s="8">
        <v>6</v>
      </c>
      <c r="I121" s="8" t="s">
        <v>109</v>
      </c>
      <c r="J121" s="8"/>
      <c r="K121" s="8"/>
      <c r="L121" s="8"/>
      <c r="M121" s="8"/>
      <c r="N121" s="8" t="s">
        <v>158</v>
      </c>
      <c r="O121" s="8">
        <v>60</v>
      </c>
      <c r="P121" s="8">
        <v>4</v>
      </c>
      <c r="Q121" s="8">
        <v>64</v>
      </c>
      <c r="R121" s="8" t="s">
        <v>79</v>
      </c>
      <c r="S121" s="46">
        <v>1860041</v>
      </c>
      <c r="T121" s="46" t="s">
        <v>379</v>
      </c>
      <c r="U121" s="46" t="s">
        <v>380</v>
      </c>
      <c r="V121" s="66">
        <v>48201451606</v>
      </c>
      <c r="W121" s="46">
        <v>135</v>
      </c>
      <c r="X121" s="46">
        <v>0</v>
      </c>
      <c r="Y121" s="46">
        <v>4</v>
      </c>
      <c r="Z121" s="46">
        <v>0</v>
      </c>
      <c r="AA121" s="46">
        <v>4</v>
      </c>
      <c r="AB121" s="46">
        <v>0</v>
      </c>
      <c r="AC121" s="46">
        <v>1</v>
      </c>
      <c r="AD121" s="46">
        <v>144</v>
      </c>
      <c r="AE121" s="66"/>
      <c r="AF121" s="46">
        <v>4459.8598310657599</v>
      </c>
    </row>
    <row r="122" spans="1:109" customFormat="1" ht="15" x14ac:dyDescent="0.25">
      <c r="A122" s="8">
        <v>26014</v>
      </c>
      <c r="B122" s="8" t="s">
        <v>339</v>
      </c>
      <c r="C122" s="8" t="s">
        <v>340</v>
      </c>
      <c r="D122" s="8" t="s">
        <v>324</v>
      </c>
      <c r="E122" s="8" t="s">
        <v>542</v>
      </c>
      <c r="F122" s="8">
        <v>77083</v>
      </c>
      <c r="G122" s="8" t="s">
        <v>341</v>
      </c>
      <c r="H122" s="8">
        <v>6</v>
      </c>
      <c r="I122" s="8" t="s">
        <v>109</v>
      </c>
      <c r="J122" s="8"/>
      <c r="K122" s="8"/>
      <c r="L122" s="8"/>
      <c r="M122" s="8"/>
      <c r="N122" s="8" t="s">
        <v>158</v>
      </c>
      <c r="O122" s="8">
        <v>51</v>
      </c>
      <c r="P122" s="8">
        <v>0</v>
      </c>
      <c r="Q122" s="8">
        <v>51</v>
      </c>
      <c r="R122" s="8" t="s">
        <v>79</v>
      </c>
      <c r="S122" s="46">
        <v>1675000</v>
      </c>
      <c r="T122" s="46" t="s">
        <v>342</v>
      </c>
      <c r="U122" s="46" t="s">
        <v>343</v>
      </c>
      <c r="V122" s="66">
        <v>48157672602</v>
      </c>
      <c r="W122" s="46">
        <v>96</v>
      </c>
      <c r="X122" s="84">
        <v>8.5</v>
      </c>
      <c r="Y122" s="46">
        <v>4</v>
      </c>
      <c r="Z122" s="46">
        <v>8</v>
      </c>
      <c r="AA122" s="46">
        <v>4</v>
      </c>
      <c r="AB122" s="46">
        <v>0</v>
      </c>
      <c r="AC122" s="46">
        <v>1</v>
      </c>
      <c r="AD122" s="46">
        <v>121.5</v>
      </c>
      <c r="AE122" s="66"/>
      <c r="AF122" s="46">
        <v>2715.0015979481277</v>
      </c>
    </row>
    <row r="123" spans="1:109" customFormat="1" ht="15" x14ac:dyDescent="0.25">
      <c r="A123" s="94">
        <v>26075</v>
      </c>
      <c r="B123" s="94" t="s">
        <v>369</v>
      </c>
      <c r="C123" s="94" t="s">
        <v>370</v>
      </c>
      <c r="D123" s="94" t="s">
        <v>324</v>
      </c>
      <c r="E123" s="94" t="s">
        <v>541</v>
      </c>
      <c r="F123" s="94">
        <v>77077</v>
      </c>
      <c r="G123" s="94" t="s">
        <v>325</v>
      </c>
      <c r="H123" s="94">
        <v>6</v>
      </c>
      <c r="I123" s="94" t="s">
        <v>109</v>
      </c>
      <c r="J123" s="94"/>
      <c r="K123" s="94"/>
      <c r="L123" s="94"/>
      <c r="M123" s="94"/>
      <c r="N123" s="94" t="s">
        <v>158</v>
      </c>
      <c r="O123" s="94">
        <v>78</v>
      </c>
      <c r="P123" s="94">
        <v>0</v>
      </c>
      <c r="Q123" s="94">
        <v>78</v>
      </c>
      <c r="R123" s="94" t="s">
        <v>90</v>
      </c>
      <c r="S123" s="95">
        <v>2000000</v>
      </c>
      <c r="T123" s="95" t="s">
        <v>363</v>
      </c>
      <c r="U123" s="95" t="s">
        <v>364</v>
      </c>
      <c r="V123" s="96">
        <v>48201454400</v>
      </c>
      <c r="W123" s="95">
        <v>136</v>
      </c>
      <c r="X123" s="95">
        <v>17</v>
      </c>
      <c r="Y123" s="95">
        <v>4</v>
      </c>
      <c r="Z123" s="95">
        <v>8</v>
      </c>
      <c r="AA123" s="95">
        <v>4</v>
      </c>
      <c r="AB123" s="95">
        <v>0</v>
      </c>
      <c r="AC123" s="95">
        <v>1</v>
      </c>
      <c r="AD123" s="95">
        <v>170</v>
      </c>
      <c r="AE123" s="96"/>
      <c r="AF123" s="95">
        <v>5360.6266204238946</v>
      </c>
      <c r="AG123" s="95" t="s">
        <v>560</v>
      </c>
    </row>
    <row r="124" spans="1:109" ht="15" customHeight="1" x14ac:dyDescent="0.25">
      <c r="A124" s="17" t="s">
        <v>24</v>
      </c>
      <c r="B124" s="18"/>
      <c r="C124" s="79">
        <v>22664584.708810616</v>
      </c>
      <c r="D124" s="48"/>
      <c r="E124" s="25"/>
      <c r="F124" s="24"/>
      <c r="G124" s="19"/>
      <c r="H124" s="25"/>
      <c r="I124" s="27"/>
      <c r="J124" s="25"/>
      <c r="K124" s="25"/>
      <c r="L124" s="25"/>
      <c r="M124" s="25"/>
      <c r="N124" s="19"/>
      <c r="O124" s="19"/>
      <c r="P124" s="19"/>
      <c r="Q124" s="19"/>
      <c r="R124" s="20" t="s">
        <v>20</v>
      </c>
      <c r="S124" s="45">
        <v>31435041</v>
      </c>
      <c r="T124" s="21"/>
      <c r="U124" s="19"/>
      <c r="V124" s="71"/>
      <c r="W124" s="19"/>
      <c r="X124" s="85"/>
      <c r="Y124" s="19"/>
      <c r="AC124"/>
      <c r="AD124" s="89"/>
      <c r="AE124"/>
      <c r="AF124" s="46"/>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row>
    <row r="125" spans="1:109" ht="15" customHeight="1" x14ac:dyDescent="0.25">
      <c r="A125" s="17"/>
      <c r="B125" s="106" t="s">
        <v>561</v>
      </c>
      <c r="C125" s="79">
        <f>C124*0.4498</f>
        <v>10194530.202023014</v>
      </c>
      <c r="D125" s="48"/>
      <c r="E125" s="25"/>
      <c r="F125" s="24"/>
      <c r="G125" s="19"/>
      <c r="H125" s="25"/>
      <c r="I125" s="27"/>
      <c r="J125" s="25"/>
      <c r="K125" s="25"/>
      <c r="L125" s="25"/>
      <c r="M125" s="25"/>
      <c r="N125" s="19"/>
      <c r="O125" s="19"/>
      <c r="P125" s="19"/>
      <c r="Q125" s="19"/>
      <c r="R125" s="20"/>
      <c r="S125" s="45"/>
      <c r="T125" s="21"/>
      <c r="U125" s="19"/>
      <c r="V125" s="71"/>
      <c r="W125" s="19"/>
      <c r="X125" s="85"/>
      <c r="Y125" s="19"/>
      <c r="AC125"/>
      <c r="AD125" s="89"/>
      <c r="AE125"/>
      <c r="AF125" s="46"/>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row>
    <row r="126" spans="1:109" ht="15" customHeight="1" x14ac:dyDescent="0.25">
      <c r="C126" s="9"/>
      <c r="F126" s="24"/>
      <c r="X126" s="87"/>
      <c r="AD126" s="87"/>
      <c r="AF126" s="46"/>
      <c r="AG126"/>
    </row>
    <row r="127" spans="1:109" ht="15" customHeight="1" x14ac:dyDescent="0.25">
      <c r="A127" s="50" t="s">
        <v>41</v>
      </c>
      <c r="C127" s="9"/>
      <c r="F127" s="24"/>
      <c r="X127" s="87"/>
      <c r="AD127" s="87"/>
      <c r="AF127" s="46"/>
      <c r="AG127"/>
    </row>
    <row r="128" spans="1:109" ht="15" customHeight="1" x14ac:dyDescent="0.25">
      <c r="A128" s="17" t="s">
        <v>24</v>
      </c>
      <c r="B128" s="18"/>
      <c r="C128" s="79">
        <v>750000</v>
      </c>
      <c r="D128" s="19"/>
      <c r="E128" s="25"/>
      <c r="F128" s="24"/>
      <c r="G128" s="19"/>
      <c r="H128" s="25"/>
      <c r="I128" s="27"/>
      <c r="J128" s="25"/>
      <c r="K128" s="25"/>
      <c r="L128" s="25"/>
      <c r="M128" s="25"/>
      <c r="N128" s="19"/>
      <c r="O128" s="19"/>
      <c r="P128" s="19"/>
      <c r="Q128" s="19"/>
      <c r="R128" s="20" t="s">
        <v>20</v>
      </c>
      <c r="S128" s="45">
        <v>0</v>
      </c>
      <c r="T128" s="21"/>
      <c r="U128" s="19"/>
      <c r="V128" s="71"/>
      <c r="W128" s="19"/>
      <c r="X128" s="85"/>
      <c r="Y128" s="19"/>
      <c r="AC128"/>
      <c r="AD128" s="89"/>
      <c r="AE128"/>
      <c r="AF128" s="46"/>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row>
    <row r="129" spans="1:109" ht="15" customHeight="1" x14ac:dyDescent="0.25">
      <c r="C129" s="9"/>
      <c r="F129" s="24"/>
      <c r="X129" s="87"/>
      <c r="AD129" s="87"/>
      <c r="AF129" s="46"/>
      <c r="AG129"/>
    </row>
    <row r="130" spans="1:109" customFormat="1" ht="15" customHeight="1" x14ac:dyDescent="0.25">
      <c r="A130" s="50" t="s">
        <v>42</v>
      </c>
      <c r="B130" s="8"/>
      <c r="C130" s="9"/>
      <c r="D130" s="8"/>
      <c r="E130" s="24"/>
      <c r="F130" s="24"/>
      <c r="G130" s="8"/>
      <c r="H130" s="24"/>
      <c r="I130" s="8"/>
      <c r="J130" s="24"/>
      <c r="K130" s="24"/>
      <c r="L130" s="24"/>
      <c r="M130" s="24"/>
      <c r="N130" s="8"/>
      <c r="O130" s="8"/>
      <c r="P130" s="8"/>
      <c r="Q130" s="8"/>
      <c r="R130" s="8"/>
      <c r="S130" s="46"/>
      <c r="T130" s="8"/>
      <c r="U130" s="8"/>
      <c r="V130" s="66"/>
      <c r="W130" s="8"/>
      <c r="X130" s="87"/>
      <c r="Y130" s="8"/>
      <c r="Z130" s="8"/>
      <c r="AA130" s="14"/>
      <c r="AB130" s="14"/>
      <c r="AD130" s="89"/>
      <c r="AF130" s="46"/>
    </row>
    <row r="131" spans="1:109" customFormat="1" ht="15" x14ac:dyDescent="0.25">
      <c r="A131" s="8">
        <v>26035</v>
      </c>
      <c r="B131" s="8" t="s">
        <v>385</v>
      </c>
      <c r="C131" s="8" t="s">
        <v>386</v>
      </c>
      <c r="D131" s="8" t="s">
        <v>383</v>
      </c>
      <c r="E131" s="8" t="s">
        <v>541</v>
      </c>
      <c r="F131" s="8">
        <v>78723</v>
      </c>
      <c r="G131" s="8" t="s">
        <v>384</v>
      </c>
      <c r="H131" s="8">
        <v>7</v>
      </c>
      <c r="I131" s="8" t="s">
        <v>109</v>
      </c>
      <c r="J131" s="8"/>
      <c r="K131" s="8"/>
      <c r="L131" s="8" t="s">
        <v>77</v>
      </c>
      <c r="M131" s="8"/>
      <c r="N131" s="8" t="s">
        <v>158</v>
      </c>
      <c r="O131" s="8">
        <v>66</v>
      </c>
      <c r="P131" s="8">
        <v>0</v>
      </c>
      <c r="Q131" s="8">
        <v>66</v>
      </c>
      <c r="R131" s="8" t="s">
        <v>350</v>
      </c>
      <c r="S131" s="46">
        <v>2000000</v>
      </c>
      <c r="T131" s="46" t="s">
        <v>387</v>
      </c>
      <c r="U131" s="46" t="s">
        <v>388</v>
      </c>
      <c r="V131" s="66">
        <v>48453000308</v>
      </c>
      <c r="W131" s="46">
        <v>139</v>
      </c>
      <c r="X131" s="46">
        <v>17</v>
      </c>
      <c r="Y131" s="46">
        <v>4</v>
      </c>
      <c r="Z131" s="46">
        <v>8</v>
      </c>
      <c r="AA131" s="46">
        <v>4</v>
      </c>
      <c r="AB131" s="46">
        <v>0</v>
      </c>
      <c r="AC131" s="46">
        <v>1</v>
      </c>
      <c r="AD131" s="46">
        <v>173</v>
      </c>
      <c r="AE131" s="66"/>
      <c r="AF131" s="46">
        <v>2081.1767532469512</v>
      </c>
      <c r="AG131" s="46" t="s">
        <v>545</v>
      </c>
    </row>
    <row r="132" spans="1:109" customFormat="1" ht="15" x14ac:dyDescent="0.25">
      <c r="A132" s="8">
        <v>26170</v>
      </c>
      <c r="B132" s="8" t="s">
        <v>395</v>
      </c>
      <c r="C132" s="8" t="s">
        <v>396</v>
      </c>
      <c r="D132" s="8" t="s">
        <v>383</v>
      </c>
      <c r="E132" s="8" t="s">
        <v>541</v>
      </c>
      <c r="F132" s="8">
        <v>78745</v>
      </c>
      <c r="G132" s="8" t="s">
        <v>384</v>
      </c>
      <c r="H132" s="8">
        <v>7</v>
      </c>
      <c r="I132" s="8" t="s">
        <v>109</v>
      </c>
      <c r="J132" s="8"/>
      <c r="K132" s="8"/>
      <c r="L132" s="8"/>
      <c r="M132" s="8"/>
      <c r="N132" s="8" t="s">
        <v>158</v>
      </c>
      <c r="O132" s="8">
        <v>39</v>
      </c>
      <c r="P132" s="8">
        <v>0</v>
      </c>
      <c r="Q132" s="8">
        <v>39</v>
      </c>
      <c r="R132" s="8" t="s">
        <v>79</v>
      </c>
      <c r="S132" s="46">
        <v>1164600</v>
      </c>
      <c r="T132" s="46" t="s">
        <v>207</v>
      </c>
      <c r="U132" s="46" t="s">
        <v>208</v>
      </c>
      <c r="V132" s="66">
        <v>48453002002</v>
      </c>
      <c r="W132" s="46">
        <v>136</v>
      </c>
      <c r="X132" s="46">
        <v>17</v>
      </c>
      <c r="Y132" s="46">
        <v>4</v>
      </c>
      <c r="Z132" s="46">
        <v>8</v>
      </c>
      <c r="AA132" s="46">
        <v>4</v>
      </c>
      <c r="AB132" s="46">
        <v>0</v>
      </c>
      <c r="AC132" s="46">
        <v>1</v>
      </c>
      <c r="AD132" s="46">
        <v>170</v>
      </c>
      <c r="AE132" s="66"/>
      <c r="AF132" s="46">
        <v>1047.3328726666468</v>
      </c>
    </row>
    <row r="133" spans="1:109" customFormat="1" ht="15" x14ac:dyDescent="0.25">
      <c r="A133" s="8">
        <v>26008</v>
      </c>
      <c r="B133" s="8" t="s">
        <v>381</v>
      </c>
      <c r="C133" s="8" t="s">
        <v>382</v>
      </c>
      <c r="D133" s="8" t="s">
        <v>383</v>
      </c>
      <c r="E133" s="8" t="s">
        <v>541</v>
      </c>
      <c r="F133" s="8">
        <v>78752</v>
      </c>
      <c r="G133" s="8" t="s">
        <v>384</v>
      </c>
      <c r="H133" s="8">
        <v>7</v>
      </c>
      <c r="I133" s="8" t="s">
        <v>109</v>
      </c>
      <c r="J133" s="8"/>
      <c r="K133" s="8"/>
      <c r="L133" s="8"/>
      <c r="M133" s="8"/>
      <c r="N133" s="8" t="s">
        <v>158</v>
      </c>
      <c r="O133" s="8">
        <v>70</v>
      </c>
      <c r="P133" s="8">
        <v>13</v>
      </c>
      <c r="Q133" s="8">
        <v>83</v>
      </c>
      <c r="R133" s="8" t="s">
        <v>79</v>
      </c>
      <c r="S133" s="46">
        <v>2000000</v>
      </c>
      <c r="T133" s="46" t="s">
        <v>379</v>
      </c>
      <c r="U133" s="46" t="s">
        <v>380</v>
      </c>
      <c r="V133" s="66">
        <v>48453001503</v>
      </c>
      <c r="W133" s="46">
        <v>136</v>
      </c>
      <c r="X133" s="46">
        <v>17</v>
      </c>
      <c r="Y133" s="46">
        <v>4</v>
      </c>
      <c r="Z133" s="46">
        <v>8</v>
      </c>
      <c r="AA133" s="46">
        <v>4</v>
      </c>
      <c r="AB133" s="46">
        <v>0</v>
      </c>
      <c r="AC133" s="46">
        <v>1</v>
      </c>
      <c r="AD133" s="46">
        <v>170</v>
      </c>
      <c r="AE133" s="66"/>
      <c r="AF133" s="46">
        <v>1633.1976387078566</v>
      </c>
    </row>
    <row r="134" spans="1:109" customFormat="1" ht="15" x14ac:dyDescent="0.25">
      <c r="A134" s="8">
        <v>26109</v>
      </c>
      <c r="B134" s="8" t="s">
        <v>389</v>
      </c>
      <c r="C134" s="8" t="s">
        <v>390</v>
      </c>
      <c r="D134" s="8" t="s">
        <v>383</v>
      </c>
      <c r="E134" s="8" t="s">
        <v>541</v>
      </c>
      <c r="F134" s="8">
        <v>78723</v>
      </c>
      <c r="G134" s="8" t="s">
        <v>384</v>
      </c>
      <c r="H134" s="8">
        <v>7</v>
      </c>
      <c r="I134" s="8" t="s">
        <v>109</v>
      </c>
      <c r="J134" s="8"/>
      <c r="K134" s="8"/>
      <c r="L134" s="8"/>
      <c r="M134" s="8"/>
      <c r="N134" s="8" t="s">
        <v>158</v>
      </c>
      <c r="O134" s="8">
        <v>50</v>
      </c>
      <c r="P134" s="8">
        <v>0</v>
      </c>
      <c r="Q134" s="8">
        <v>50</v>
      </c>
      <c r="R134" s="8" t="s">
        <v>79</v>
      </c>
      <c r="S134" s="46">
        <v>1164653</v>
      </c>
      <c r="T134" s="46" t="s">
        <v>391</v>
      </c>
      <c r="U134" s="46" t="s">
        <v>392</v>
      </c>
      <c r="V134" s="66">
        <v>48453002107</v>
      </c>
      <c r="W134" s="46">
        <v>136</v>
      </c>
      <c r="X134" s="46">
        <v>17</v>
      </c>
      <c r="Y134" s="46">
        <v>4</v>
      </c>
      <c r="Z134" s="46">
        <v>8</v>
      </c>
      <c r="AA134" s="46">
        <v>4</v>
      </c>
      <c r="AB134" s="46">
        <v>0</v>
      </c>
      <c r="AC134" s="46">
        <v>1</v>
      </c>
      <c r="AD134" s="46">
        <v>170</v>
      </c>
      <c r="AE134" s="66"/>
      <c r="AF134" s="46">
        <v>4449.24262493472</v>
      </c>
      <c r="AG134" s="46" t="s">
        <v>546</v>
      </c>
    </row>
    <row r="135" spans="1:109" customFormat="1" ht="15" x14ac:dyDescent="0.25">
      <c r="A135" s="8">
        <v>26169</v>
      </c>
      <c r="B135" s="8" t="s">
        <v>393</v>
      </c>
      <c r="C135" s="8" t="s">
        <v>394</v>
      </c>
      <c r="D135" s="8" t="s">
        <v>383</v>
      </c>
      <c r="E135" s="8" t="s">
        <v>541</v>
      </c>
      <c r="F135" s="8">
        <v>78704</v>
      </c>
      <c r="G135" s="8" t="s">
        <v>384</v>
      </c>
      <c r="H135" s="8">
        <v>7</v>
      </c>
      <c r="I135" s="8" t="s">
        <v>109</v>
      </c>
      <c r="J135" s="8"/>
      <c r="K135" s="8"/>
      <c r="L135" s="8"/>
      <c r="M135" s="8" t="s">
        <v>77</v>
      </c>
      <c r="N135" s="8" t="s">
        <v>158</v>
      </c>
      <c r="O135" s="8">
        <v>64</v>
      </c>
      <c r="P135" s="8">
        <v>0</v>
      </c>
      <c r="Q135" s="8">
        <v>64</v>
      </c>
      <c r="R135" s="8" t="s">
        <v>79</v>
      </c>
      <c r="S135" s="46">
        <v>2000000</v>
      </c>
      <c r="T135" s="46" t="s">
        <v>253</v>
      </c>
      <c r="U135" s="46" t="s">
        <v>208</v>
      </c>
      <c r="V135" s="66">
        <v>48453001401</v>
      </c>
      <c r="W135" s="46">
        <v>135</v>
      </c>
      <c r="X135" s="46">
        <v>17</v>
      </c>
      <c r="Y135" s="46">
        <v>4</v>
      </c>
      <c r="Z135" s="46">
        <v>0</v>
      </c>
      <c r="AA135" s="46">
        <v>4</v>
      </c>
      <c r="AB135" s="46">
        <v>0</v>
      </c>
      <c r="AC135" s="46">
        <v>1</v>
      </c>
      <c r="AD135" s="46">
        <v>161</v>
      </c>
      <c r="AE135" s="66"/>
      <c r="AF135" s="46">
        <v>1957.7495335751209</v>
      </c>
    </row>
    <row r="136" spans="1:109" ht="15" customHeight="1" x14ac:dyDescent="0.25">
      <c r="A136" s="17" t="s">
        <v>24</v>
      </c>
      <c r="B136" s="18"/>
      <c r="C136" s="79">
        <v>7269050.7738102069</v>
      </c>
      <c r="D136" s="48"/>
      <c r="E136" s="25"/>
      <c r="F136" s="24"/>
      <c r="G136" s="19"/>
      <c r="H136" s="25"/>
      <c r="I136" s="27"/>
      <c r="J136" s="25"/>
      <c r="K136" s="25"/>
      <c r="L136" s="25"/>
      <c r="M136" s="25"/>
      <c r="N136" s="19"/>
      <c r="O136" s="19"/>
      <c r="P136" s="19"/>
      <c r="Q136" s="19"/>
      <c r="R136" s="20" t="s">
        <v>20</v>
      </c>
      <c r="S136" s="45">
        <v>8329253</v>
      </c>
      <c r="T136" s="21"/>
      <c r="U136" s="19"/>
      <c r="V136" s="71"/>
      <c r="W136" s="19"/>
      <c r="X136" s="85"/>
      <c r="Y136" s="19"/>
      <c r="AC136"/>
      <c r="AD136" s="89"/>
      <c r="AE136"/>
      <c r="AF136" s="4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row>
    <row r="137" spans="1:109" ht="15" customHeight="1" x14ac:dyDescent="0.25">
      <c r="A137" s="17"/>
      <c r="B137" s="106" t="s">
        <v>561</v>
      </c>
      <c r="C137" s="79">
        <f>C136*0.4077</f>
        <v>2963592.0004824214</v>
      </c>
      <c r="D137" s="48"/>
      <c r="E137" s="25"/>
      <c r="F137" s="24"/>
      <c r="G137" s="19"/>
      <c r="H137" s="25"/>
      <c r="I137" s="27"/>
      <c r="J137" s="25"/>
      <c r="K137" s="25"/>
      <c r="L137" s="25"/>
      <c r="M137" s="25"/>
      <c r="N137" s="19"/>
      <c r="O137" s="19"/>
      <c r="P137" s="19"/>
      <c r="Q137" s="19"/>
      <c r="R137" s="20"/>
      <c r="S137" s="45"/>
      <c r="T137" s="21"/>
      <c r="U137" s="19"/>
      <c r="V137" s="71"/>
      <c r="W137" s="19"/>
      <c r="X137" s="85"/>
      <c r="Y137" s="19"/>
      <c r="AC137"/>
      <c r="AD137" s="89"/>
      <c r="AE137"/>
      <c r="AF137" s="46"/>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row>
    <row r="138" spans="1:109" ht="15" customHeight="1" x14ac:dyDescent="0.25">
      <c r="C138" s="9"/>
      <c r="F138" s="24"/>
      <c r="X138" s="87"/>
      <c r="AD138" s="87"/>
      <c r="AF138" s="46"/>
      <c r="AG138"/>
    </row>
    <row r="139" spans="1:109" customFormat="1" ht="15" customHeight="1" x14ac:dyDescent="0.25">
      <c r="A139" s="50" t="s">
        <v>43</v>
      </c>
      <c r="B139" s="8"/>
      <c r="C139" s="9"/>
      <c r="D139" s="8"/>
      <c r="E139" s="24"/>
      <c r="F139" s="24"/>
      <c r="G139" s="8"/>
      <c r="H139" s="24"/>
      <c r="I139" s="8"/>
      <c r="J139" s="24"/>
      <c r="K139" s="24"/>
      <c r="L139" s="24"/>
      <c r="M139" s="24"/>
      <c r="N139" s="8"/>
      <c r="O139" s="8"/>
      <c r="P139" s="8"/>
      <c r="Q139" s="8"/>
      <c r="R139" s="8"/>
      <c r="S139" s="46"/>
      <c r="T139" s="8"/>
      <c r="U139" s="8"/>
      <c r="V139" s="66"/>
      <c r="W139" s="8"/>
      <c r="X139" s="87"/>
      <c r="Y139" s="8"/>
      <c r="Z139" s="8"/>
      <c r="AA139" s="14"/>
      <c r="AB139" s="14"/>
      <c r="AD139" s="89"/>
      <c r="AF139" s="46"/>
    </row>
    <row r="140" spans="1:109" customFormat="1" ht="15" x14ac:dyDescent="0.25">
      <c r="A140" s="8">
        <v>26196</v>
      </c>
      <c r="B140" s="8" t="s">
        <v>397</v>
      </c>
      <c r="C140" s="8" t="s">
        <v>398</v>
      </c>
      <c r="D140" s="8" t="s">
        <v>399</v>
      </c>
      <c r="E140" s="8" t="s">
        <v>541</v>
      </c>
      <c r="F140" s="8">
        <v>76528</v>
      </c>
      <c r="G140" s="8" t="s">
        <v>400</v>
      </c>
      <c r="H140" s="8">
        <v>8</v>
      </c>
      <c r="I140" s="8" t="s">
        <v>76</v>
      </c>
      <c r="J140" s="8"/>
      <c r="K140" s="8"/>
      <c r="L140" s="8"/>
      <c r="M140" s="8"/>
      <c r="N140" s="8" t="s">
        <v>158</v>
      </c>
      <c r="O140" s="8">
        <v>45</v>
      </c>
      <c r="P140" s="8">
        <v>3</v>
      </c>
      <c r="Q140" s="8">
        <v>48</v>
      </c>
      <c r="R140" s="8" t="s">
        <v>90</v>
      </c>
      <c r="S140" s="46">
        <v>1320096</v>
      </c>
      <c r="T140" s="46" t="s">
        <v>217</v>
      </c>
      <c r="U140" s="46" t="s">
        <v>208</v>
      </c>
      <c r="V140" s="66">
        <v>48099010202</v>
      </c>
      <c r="W140" s="46">
        <v>98</v>
      </c>
      <c r="X140" s="46">
        <v>17</v>
      </c>
      <c r="Y140" s="46">
        <v>4</v>
      </c>
      <c r="Z140" s="46">
        <v>8</v>
      </c>
      <c r="AA140" s="46">
        <v>4</v>
      </c>
      <c r="AB140" s="46">
        <v>0</v>
      </c>
      <c r="AC140" s="46">
        <v>1</v>
      </c>
      <c r="AD140" s="46">
        <v>132</v>
      </c>
      <c r="AE140" s="66"/>
      <c r="AF140" s="46">
        <v>3813.3388453723674</v>
      </c>
      <c r="AG140" s="46" t="s">
        <v>566</v>
      </c>
    </row>
    <row r="141" spans="1:109" ht="15" customHeight="1" x14ac:dyDescent="0.25">
      <c r="A141" s="17" t="s">
        <v>24</v>
      </c>
      <c r="B141" s="18"/>
      <c r="C141" s="79">
        <v>891827.53420345893</v>
      </c>
      <c r="D141" s="19"/>
      <c r="E141" s="25"/>
      <c r="F141" s="24"/>
      <c r="G141" s="19"/>
      <c r="H141" s="25"/>
      <c r="I141" s="27"/>
      <c r="J141" s="25"/>
      <c r="K141" s="25"/>
      <c r="L141" s="25"/>
      <c r="M141" s="25"/>
      <c r="N141" s="19"/>
      <c r="O141" s="19"/>
      <c r="P141" s="19"/>
      <c r="Q141" s="19"/>
      <c r="R141" s="20" t="s">
        <v>20</v>
      </c>
      <c r="S141" s="45">
        <v>1320096</v>
      </c>
      <c r="T141" s="21"/>
      <c r="U141" s="19"/>
      <c r="V141" s="71"/>
      <c r="W141" s="19"/>
      <c r="X141" s="85"/>
      <c r="Y141" s="19"/>
      <c r="AC141"/>
      <c r="AD141" s="89"/>
      <c r="AE141"/>
      <c r="AF141" s="46"/>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row>
    <row r="142" spans="1:109" ht="15" customHeight="1" x14ac:dyDescent="0.25">
      <c r="C142" s="9"/>
      <c r="F142" s="24"/>
      <c r="X142" s="87"/>
      <c r="AD142" s="87"/>
      <c r="AF142" s="46"/>
      <c r="AG142"/>
    </row>
    <row r="143" spans="1:109" customFormat="1" ht="15" customHeight="1" x14ac:dyDescent="0.25">
      <c r="A143" s="50" t="s">
        <v>44</v>
      </c>
      <c r="B143" s="8"/>
      <c r="C143" s="9"/>
      <c r="D143" s="8"/>
      <c r="E143" s="24"/>
      <c r="F143" s="24"/>
      <c r="G143" s="8"/>
      <c r="H143" s="24"/>
      <c r="I143" s="8"/>
      <c r="J143" s="24"/>
      <c r="K143" s="24"/>
      <c r="L143" s="24"/>
      <c r="M143" s="24"/>
      <c r="N143" s="8"/>
      <c r="O143" s="8"/>
      <c r="P143" s="8"/>
      <c r="Q143" s="8"/>
      <c r="R143" s="8"/>
      <c r="S143" s="46"/>
      <c r="T143" s="8"/>
      <c r="U143" s="8"/>
      <c r="V143" s="66"/>
      <c r="W143" s="8"/>
      <c r="X143" s="87"/>
      <c r="Y143" s="8"/>
      <c r="Z143" s="8"/>
      <c r="AA143" s="14"/>
      <c r="AB143" s="14"/>
      <c r="AD143" s="89"/>
      <c r="AF143" s="46"/>
    </row>
    <row r="144" spans="1:109" customFormat="1" ht="15" x14ac:dyDescent="0.25">
      <c r="A144" s="8">
        <v>26254</v>
      </c>
      <c r="B144" s="8" t="s">
        <v>417</v>
      </c>
      <c r="C144" s="8" t="s">
        <v>418</v>
      </c>
      <c r="D144" s="8" t="s">
        <v>403</v>
      </c>
      <c r="E144" s="8" t="s">
        <v>541</v>
      </c>
      <c r="F144" s="8">
        <v>76706</v>
      </c>
      <c r="G144" s="8" t="s">
        <v>404</v>
      </c>
      <c r="H144" s="8">
        <v>8</v>
      </c>
      <c r="I144" s="8" t="s">
        <v>109</v>
      </c>
      <c r="J144" s="8"/>
      <c r="K144" s="8"/>
      <c r="L144" s="8"/>
      <c r="M144" s="8"/>
      <c r="N144" s="8" t="s">
        <v>158</v>
      </c>
      <c r="O144" s="8">
        <v>65</v>
      </c>
      <c r="P144" s="8">
        <v>0</v>
      </c>
      <c r="Q144" s="8">
        <v>65</v>
      </c>
      <c r="R144" s="8" t="s">
        <v>350</v>
      </c>
      <c r="S144" s="46">
        <v>2000000</v>
      </c>
      <c r="T144" s="46" t="s">
        <v>419</v>
      </c>
      <c r="U144" s="46" t="s">
        <v>420</v>
      </c>
      <c r="V144" s="66">
        <v>48309000598</v>
      </c>
      <c r="W144" s="46">
        <v>132</v>
      </c>
      <c r="X144" s="46">
        <v>17</v>
      </c>
      <c r="Y144" s="46">
        <v>4</v>
      </c>
      <c r="Z144" s="46">
        <v>8</v>
      </c>
      <c r="AA144" s="46">
        <v>4</v>
      </c>
      <c r="AB144" s="46">
        <v>7</v>
      </c>
      <c r="AC144" s="46">
        <v>1</v>
      </c>
      <c r="AD144" s="46">
        <v>173</v>
      </c>
      <c r="AE144" s="66"/>
      <c r="AF144" s="46">
        <v>7502.0286651663828</v>
      </c>
    </row>
    <row r="145" spans="1:109" customFormat="1" ht="15" x14ac:dyDescent="0.25">
      <c r="A145" s="8">
        <v>26103</v>
      </c>
      <c r="B145" s="8" t="s">
        <v>407</v>
      </c>
      <c r="C145" s="8" t="s">
        <v>408</v>
      </c>
      <c r="D145" s="8" t="s">
        <v>409</v>
      </c>
      <c r="E145" s="8" t="s">
        <v>541</v>
      </c>
      <c r="F145" s="8">
        <v>76549</v>
      </c>
      <c r="G145" s="8" t="s">
        <v>410</v>
      </c>
      <c r="H145" s="8">
        <v>8</v>
      </c>
      <c r="I145" s="8" t="s">
        <v>109</v>
      </c>
      <c r="J145" s="8"/>
      <c r="K145" s="8"/>
      <c r="L145" s="8"/>
      <c r="M145" s="8"/>
      <c r="N145" s="8" t="s">
        <v>158</v>
      </c>
      <c r="O145" s="8">
        <v>80</v>
      </c>
      <c r="P145" s="8">
        <v>0</v>
      </c>
      <c r="Q145" s="8">
        <v>80</v>
      </c>
      <c r="R145" s="8" t="s">
        <v>90</v>
      </c>
      <c r="S145" s="46">
        <v>2000000</v>
      </c>
      <c r="T145" s="46" t="s">
        <v>411</v>
      </c>
      <c r="U145" s="46" t="s">
        <v>412</v>
      </c>
      <c r="V145" s="66">
        <v>48027023111</v>
      </c>
      <c r="W145" s="46">
        <v>136</v>
      </c>
      <c r="X145" s="46">
        <v>17</v>
      </c>
      <c r="Y145" s="46">
        <v>4</v>
      </c>
      <c r="Z145" s="46">
        <v>8</v>
      </c>
      <c r="AA145" s="46">
        <v>4</v>
      </c>
      <c r="AB145" s="46">
        <v>0</v>
      </c>
      <c r="AC145" s="46">
        <v>1</v>
      </c>
      <c r="AD145" s="46">
        <v>170</v>
      </c>
      <c r="AE145" s="66"/>
      <c r="AF145" s="46">
        <v>1055.9948605823265</v>
      </c>
    </row>
    <row r="146" spans="1:109" customFormat="1" ht="15" x14ac:dyDescent="0.25">
      <c r="A146" s="62">
        <v>26043</v>
      </c>
      <c r="B146" s="8" t="s">
        <v>401</v>
      </c>
      <c r="C146" s="8" t="s">
        <v>402</v>
      </c>
      <c r="D146" s="8" t="s">
        <v>403</v>
      </c>
      <c r="E146" s="8" t="s">
        <v>541</v>
      </c>
      <c r="F146" s="8">
        <v>76706</v>
      </c>
      <c r="G146" s="8" t="s">
        <v>404</v>
      </c>
      <c r="H146" s="8">
        <v>8</v>
      </c>
      <c r="I146" s="8" t="s">
        <v>109</v>
      </c>
      <c r="J146" s="8"/>
      <c r="K146" s="8"/>
      <c r="L146" s="8"/>
      <c r="M146" s="8"/>
      <c r="N146" s="8" t="s">
        <v>158</v>
      </c>
      <c r="O146" s="8">
        <v>90</v>
      </c>
      <c r="P146" s="8">
        <v>0</v>
      </c>
      <c r="Q146" s="8">
        <v>90</v>
      </c>
      <c r="R146" s="8" t="s">
        <v>79</v>
      </c>
      <c r="S146" s="46">
        <v>2000000</v>
      </c>
      <c r="T146" s="46" t="s">
        <v>405</v>
      </c>
      <c r="U146" s="46" t="s">
        <v>406</v>
      </c>
      <c r="V146" s="66">
        <v>48309002100</v>
      </c>
      <c r="W146" s="46">
        <v>129</v>
      </c>
      <c r="X146" s="46">
        <v>17</v>
      </c>
      <c r="Y146" s="46">
        <v>4</v>
      </c>
      <c r="Z146" s="46">
        <v>8</v>
      </c>
      <c r="AA146" s="46">
        <v>4</v>
      </c>
      <c r="AB146" s="46">
        <v>7</v>
      </c>
      <c r="AC146" s="46">
        <v>1</v>
      </c>
      <c r="AD146" s="46">
        <v>170</v>
      </c>
      <c r="AE146" s="66"/>
      <c r="AF146" s="46">
        <v>1152.3520690372097</v>
      </c>
      <c r="AG146" s="46" t="s">
        <v>563</v>
      </c>
    </row>
    <row r="147" spans="1:109" s="83" customFormat="1" ht="15" x14ac:dyDescent="0.25">
      <c r="A147" s="94">
        <v>26144</v>
      </c>
      <c r="B147" s="94" t="s">
        <v>413</v>
      </c>
      <c r="C147" s="94" t="s">
        <v>414</v>
      </c>
      <c r="D147" s="94" t="s">
        <v>415</v>
      </c>
      <c r="E147" s="94" t="s">
        <v>541</v>
      </c>
      <c r="F147" s="94">
        <v>77840</v>
      </c>
      <c r="G147" s="94" t="s">
        <v>416</v>
      </c>
      <c r="H147" s="94">
        <v>8</v>
      </c>
      <c r="I147" s="94" t="s">
        <v>109</v>
      </c>
      <c r="J147" s="94"/>
      <c r="K147" s="94"/>
      <c r="L147" s="94"/>
      <c r="M147" s="94"/>
      <c r="N147" s="94" t="s">
        <v>158</v>
      </c>
      <c r="O147" s="94">
        <v>60</v>
      </c>
      <c r="P147" s="94">
        <v>0</v>
      </c>
      <c r="Q147" s="94">
        <v>60</v>
      </c>
      <c r="R147" s="94" t="s">
        <v>79</v>
      </c>
      <c r="S147" s="95">
        <v>2000000</v>
      </c>
      <c r="T147" s="95" t="s">
        <v>171</v>
      </c>
      <c r="U147" s="95" t="s">
        <v>172</v>
      </c>
      <c r="V147" s="96">
        <v>48041001702</v>
      </c>
      <c r="W147" s="95">
        <v>129</v>
      </c>
      <c r="X147" s="95">
        <v>17</v>
      </c>
      <c r="Y147" s="95">
        <v>4</v>
      </c>
      <c r="Z147" s="95">
        <v>8</v>
      </c>
      <c r="AA147" s="95">
        <v>4</v>
      </c>
      <c r="AB147" s="95">
        <v>7</v>
      </c>
      <c r="AC147" s="95">
        <v>1</v>
      </c>
      <c r="AD147" s="95">
        <v>170</v>
      </c>
      <c r="AE147" s="96"/>
      <c r="AF147" s="95">
        <v>5876.2015358127528</v>
      </c>
      <c r="AG147" s="95" t="s">
        <v>552</v>
      </c>
    </row>
    <row r="148" spans="1:109" ht="15" customHeight="1" x14ac:dyDescent="0.25">
      <c r="A148" s="17" t="s">
        <v>24</v>
      </c>
      <c r="B148" s="18"/>
      <c r="C148" s="79">
        <v>3741016.4747007918</v>
      </c>
      <c r="D148" s="19"/>
      <c r="E148" s="25"/>
      <c r="F148" s="24"/>
      <c r="G148" s="19"/>
      <c r="H148" s="25"/>
      <c r="I148" s="27"/>
      <c r="J148" s="25"/>
      <c r="K148" s="25"/>
      <c r="L148" s="25"/>
      <c r="M148" s="25"/>
      <c r="N148" s="19"/>
      <c r="O148" s="19"/>
      <c r="P148" s="19"/>
      <c r="Q148" s="19"/>
      <c r="R148" s="20" t="s">
        <v>20</v>
      </c>
      <c r="S148" s="45">
        <v>8000000</v>
      </c>
      <c r="T148" s="21"/>
      <c r="U148" s="19"/>
      <c r="V148" s="71"/>
      <c r="W148" s="19"/>
      <c r="X148" s="85"/>
      <c r="Y148" s="19"/>
      <c r="AC148"/>
      <c r="AD148" s="89"/>
      <c r="AE148"/>
      <c r="AF148" s="46"/>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row>
    <row r="149" spans="1:109" ht="15" customHeight="1" x14ac:dyDescent="0.25">
      <c r="C149" s="9"/>
      <c r="F149" s="24"/>
      <c r="X149" s="87"/>
      <c r="AD149" s="87"/>
      <c r="AF149" s="46"/>
      <c r="AG149"/>
    </row>
    <row r="150" spans="1:109" ht="15" customHeight="1" x14ac:dyDescent="0.25">
      <c r="A150" s="50" t="s">
        <v>45</v>
      </c>
      <c r="C150" s="9"/>
      <c r="F150" s="24"/>
      <c r="X150" s="87"/>
      <c r="AD150" s="87"/>
      <c r="AF150" s="46"/>
      <c r="AG150"/>
    </row>
    <row r="151" spans="1:109" ht="15" customHeight="1" x14ac:dyDescent="0.25">
      <c r="A151" s="8">
        <v>26251</v>
      </c>
      <c r="B151" s="8" t="s">
        <v>421</v>
      </c>
      <c r="C151" s="8" t="s">
        <v>422</v>
      </c>
      <c r="D151" s="8" t="s">
        <v>423</v>
      </c>
      <c r="E151" s="8" t="s">
        <v>541</v>
      </c>
      <c r="F151" s="8">
        <v>78028</v>
      </c>
      <c r="G151" s="8" t="s">
        <v>424</v>
      </c>
      <c r="H151" s="8">
        <v>9</v>
      </c>
      <c r="I151" s="8" t="s">
        <v>76</v>
      </c>
      <c r="J151" s="8"/>
      <c r="K151" s="8"/>
      <c r="L151" s="8"/>
      <c r="M151" s="8"/>
      <c r="N151" s="8" t="s">
        <v>158</v>
      </c>
      <c r="O151" s="8">
        <v>40</v>
      </c>
      <c r="P151" s="8">
        <v>0</v>
      </c>
      <c r="Q151" s="8">
        <v>40</v>
      </c>
      <c r="R151" s="8" t="s">
        <v>79</v>
      </c>
      <c r="S151" s="46">
        <v>1125000</v>
      </c>
      <c r="T151" s="46" t="s">
        <v>425</v>
      </c>
      <c r="U151" s="46" t="s">
        <v>426</v>
      </c>
      <c r="V151" s="66">
        <v>48265960102</v>
      </c>
      <c r="W151" s="46">
        <v>100</v>
      </c>
      <c r="X151" s="46">
        <v>17</v>
      </c>
      <c r="Y151" s="46">
        <v>4</v>
      </c>
      <c r="Z151" s="46">
        <v>8</v>
      </c>
      <c r="AA151" s="46">
        <v>2</v>
      </c>
      <c r="AB151" s="46">
        <v>0</v>
      </c>
      <c r="AC151" s="46">
        <v>0</v>
      </c>
      <c r="AD151" s="46">
        <v>131</v>
      </c>
      <c r="AE151" s="66"/>
      <c r="AF151" s="46">
        <v>20469.90317451219</v>
      </c>
      <c r="AG151"/>
    </row>
    <row r="152" spans="1:109" customFormat="1" ht="15" x14ac:dyDescent="0.25">
      <c r="A152" s="8">
        <v>26272</v>
      </c>
      <c r="B152" s="8" t="s">
        <v>427</v>
      </c>
      <c r="C152" s="8" t="s">
        <v>428</v>
      </c>
      <c r="D152" s="8" t="s">
        <v>423</v>
      </c>
      <c r="E152" s="8"/>
      <c r="F152" s="8">
        <v>78028</v>
      </c>
      <c r="G152" s="8" t="s">
        <v>424</v>
      </c>
      <c r="H152" s="8">
        <v>9</v>
      </c>
      <c r="I152" s="8" t="s">
        <v>76</v>
      </c>
      <c r="J152" s="8"/>
      <c r="K152" s="8"/>
      <c r="L152" s="8"/>
      <c r="M152" s="8"/>
      <c r="N152" s="8" t="s">
        <v>158</v>
      </c>
      <c r="O152" s="8">
        <v>40</v>
      </c>
      <c r="P152" s="8">
        <v>0</v>
      </c>
      <c r="Q152" s="8">
        <v>40</v>
      </c>
      <c r="R152" s="8" t="s">
        <v>79</v>
      </c>
      <c r="S152" s="46">
        <v>1125000</v>
      </c>
      <c r="T152" s="46" t="s">
        <v>425</v>
      </c>
      <c r="U152" s="46" t="s">
        <v>426</v>
      </c>
      <c r="V152" s="66">
        <v>48265960102</v>
      </c>
      <c r="W152" s="46">
        <v>100</v>
      </c>
      <c r="X152" s="46">
        <v>17</v>
      </c>
      <c r="Y152" s="46">
        <v>4</v>
      </c>
      <c r="Z152" s="46">
        <v>8</v>
      </c>
      <c r="AA152" s="46">
        <v>0</v>
      </c>
      <c r="AB152" s="46">
        <v>0</v>
      </c>
      <c r="AC152" s="46">
        <v>0</v>
      </c>
      <c r="AD152" s="46">
        <v>129</v>
      </c>
      <c r="AE152" s="66"/>
      <c r="AF152" s="46">
        <v>11211.374578814977</v>
      </c>
    </row>
    <row r="153" spans="1:109" ht="15" customHeight="1" x14ac:dyDescent="0.25">
      <c r="A153" s="17" t="s">
        <v>24</v>
      </c>
      <c r="B153" s="18"/>
      <c r="C153" s="79">
        <v>750000</v>
      </c>
      <c r="D153" s="19"/>
      <c r="E153" s="25"/>
      <c r="F153" s="24"/>
      <c r="G153" s="19"/>
      <c r="H153" s="25"/>
      <c r="I153" s="27"/>
      <c r="J153" s="25"/>
      <c r="K153" s="25"/>
      <c r="L153" s="25"/>
      <c r="M153" s="25"/>
      <c r="N153" s="19"/>
      <c r="O153" s="19"/>
      <c r="P153" s="19"/>
      <c r="Q153" s="19"/>
      <c r="R153" s="20" t="s">
        <v>20</v>
      </c>
      <c r="S153" s="45">
        <f>SUM(S151:S152)</f>
        <v>2250000</v>
      </c>
      <c r="T153" s="21"/>
      <c r="U153" s="19"/>
      <c r="V153" s="71"/>
      <c r="W153" s="19"/>
      <c r="X153" s="85"/>
      <c r="Y153" s="19"/>
      <c r="AC153"/>
      <c r="AD153" s="89"/>
      <c r="AE153"/>
      <c r="AF153" s="46"/>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row>
    <row r="154" spans="1:109" ht="15" customHeight="1" x14ac:dyDescent="0.25">
      <c r="C154" s="9"/>
      <c r="F154" s="24"/>
      <c r="X154" s="87"/>
      <c r="AD154" s="87"/>
      <c r="AF154" s="46"/>
      <c r="AG154"/>
    </row>
    <row r="155" spans="1:109" customFormat="1" ht="15" customHeight="1" x14ac:dyDescent="0.25">
      <c r="A155" s="50" t="s">
        <v>46</v>
      </c>
      <c r="B155" s="8"/>
      <c r="C155" s="9"/>
      <c r="D155" s="8"/>
      <c r="E155" s="24"/>
      <c r="F155" s="24"/>
      <c r="G155" s="8"/>
      <c r="H155" s="24"/>
      <c r="I155" s="8"/>
      <c r="J155" s="24"/>
      <c r="K155" s="24"/>
      <c r="L155" s="24"/>
      <c r="M155" s="24"/>
      <c r="N155" s="8"/>
      <c r="O155" s="8"/>
      <c r="P155" s="8"/>
      <c r="Q155" s="8"/>
      <c r="R155" s="8"/>
      <c r="S155" s="46"/>
      <c r="T155" s="8"/>
      <c r="U155" s="8"/>
      <c r="V155" s="66"/>
      <c r="W155" s="8"/>
      <c r="X155" s="87"/>
      <c r="Y155" s="8"/>
      <c r="Z155" s="8"/>
      <c r="AA155" s="14"/>
      <c r="AB155" s="14"/>
      <c r="AD155" s="89"/>
      <c r="AF155" s="46"/>
    </row>
    <row r="156" spans="1:109" customFormat="1" ht="15" x14ac:dyDescent="0.25">
      <c r="A156" s="8">
        <v>26132</v>
      </c>
      <c r="B156" s="8" t="s">
        <v>437</v>
      </c>
      <c r="C156" s="8" t="s">
        <v>438</v>
      </c>
      <c r="D156" s="8" t="s">
        <v>118</v>
      </c>
      <c r="E156" s="8" t="s">
        <v>541</v>
      </c>
      <c r="F156" s="8" t="s">
        <v>439</v>
      </c>
      <c r="G156" s="8" t="s">
        <v>440</v>
      </c>
      <c r="H156" s="8">
        <v>9</v>
      </c>
      <c r="I156" s="8" t="s">
        <v>109</v>
      </c>
      <c r="J156" s="8"/>
      <c r="K156" s="8"/>
      <c r="L156" s="8" t="s">
        <v>77</v>
      </c>
      <c r="M156" s="8"/>
      <c r="N156" s="8" t="s">
        <v>158</v>
      </c>
      <c r="O156" s="8">
        <v>68</v>
      </c>
      <c r="P156" s="8">
        <v>0</v>
      </c>
      <c r="Q156" s="8">
        <v>68</v>
      </c>
      <c r="R156" s="8" t="s">
        <v>350</v>
      </c>
      <c r="S156" s="46">
        <v>2000000</v>
      </c>
      <c r="T156" s="46" t="s">
        <v>441</v>
      </c>
      <c r="U156" s="46" t="s">
        <v>222</v>
      </c>
      <c r="V156" s="66">
        <v>48029152000</v>
      </c>
      <c r="W156" s="46">
        <v>132</v>
      </c>
      <c r="X156" s="46">
        <v>17</v>
      </c>
      <c r="Y156" s="46">
        <v>4</v>
      </c>
      <c r="Z156" s="46">
        <v>8</v>
      </c>
      <c r="AA156" s="46">
        <v>4</v>
      </c>
      <c r="AB156" s="46">
        <v>7</v>
      </c>
      <c r="AC156" s="46">
        <v>1</v>
      </c>
      <c r="AD156" s="46">
        <v>173</v>
      </c>
      <c r="AE156" s="66"/>
      <c r="AF156" s="46">
        <v>16777.749172917749</v>
      </c>
    </row>
    <row r="157" spans="1:109" customFormat="1" ht="15" x14ac:dyDescent="0.25">
      <c r="A157" s="8">
        <v>26016</v>
      </c>
      <c r="B157" s="8" t="s">
        <v>429</v>
      </c>
      <c r="C157" s="8" t="s">
        <v>430</v>
      </c>
      <c r="D157" s="8" t="s">
        <v>118</v>
      </c>
      <c r="E157" s="8" t="s">
        <v>541</v>
      </c>
      <c r="F157" s="8">
        <v>78251</v>
      </c>
      <c r="G157" s="8" t="s">
        <v>119</v>
      </c>
      <c r="H157" s="8">
        <v>9</v>
      </c>
      <c r="I157" s="8" t="s">
        <v>109</v>
      </c>
      <c r="J157" s="8"/>
      <c r="K157" s="8"/>
      <c r="L157" s="8"/>
      <c r="M157" s="8" t="s">
        <v>77</v>
      </c>
      <c r="N157" s="8" t="s">
        <v>158</v>
      </c>
      <c r="O157" s="8">
        <v>64</v>
      </c>
      <c r="P157" s="8">
        <v>0</v>
      </c>
      <c r="Q157" s="8">
        <v>64</v>
      </c>
      <c r="R157" s="8" t="s">
        <v>79</v>
      </c>
      <c r="S157" s="46">
        <v>2000000</v>
      </c>
      <c r="T157" s="46" t="s">
        <v>431</v>
      </c>
      <c r="U157" s="46" t="s">
        <v>432</v>
      </c>
      <c r="V157" s="66">
        <v>48029171928</v>
      </c>
      <c r="W157" s="46">
        <v>129</v>
      </c>
      <c r="X157" s="46">
        <v>17</v>
      </c>
      <c r="Y157" s="46">
        <v>4</v>
      </c>
      <c r="Z157" s="46">
        <v>8</v>
      </c>
      <c r="AA157" s="46">
        <v>4</v>
      </c>
      <c r="AB157" s="46">
        <v>7</v>
      </c>
      <c r="AC157" s="46">
        <v>1</v>
      </c>
      <c r="AD157" s="46">
        <v>170</v>
      </c>
      <c r="AE157" s="66"/>
      <c r="AF157" s="46">
        <v>1897.00157436476</v>
      </c>
      <c r="AG157" s="46" t="s">
        <v>547</v>
      </c>
    </row>
    <row r="158" spans="1:109" customFormat="1" ht="15" x14ac:dyDescent="0.25">
      <c r="A158" s="8">
        <v>26229</v>
      </c>
      <c r="B158" s="8" t="s">
        <v>444</v>
      </c>
      <c r="C158" s="8" t="s">
        <v>445</v>
      </c>
      <c r="D158" s="8" t="s">
        <v>118</v>
      </c>
      <c r="E158" s="8" t="s">
        <v>541</v>
      </c>
      <c r="F158" s="8">
        <v>78250</v>
      </c>
      <c r="G158" s="8" t="s">
        <v>119</v>
      </c>
      <c r="H158" s="8">
        <v>9</v>
      </c>
      <c r="I158" s="8" t="s">
        <v>109</v>
      </c>
      <c r="J158" s="8"/>
      <c r="K158" s="8"/>
      <c r="L158" s="8"/>
      <c r="M158" s="8"/>
      <c r="N158" s="8" t="s">
        <v>158</v>
      </c>
      <c r="O158" s="8">
        <v>65</v>
      </c>
      <c r="P158" s="8">
        <v>0</v>
      </c>
      <c r="Q158" s="8">
        <v>65</v>
      </c>
      <c r="R158" s="8" t="s">
        <v>79</v>
      </c>
      <c r="S158" s="46">
        <v>2000000</v>
      </c>
      <c r="T158" s="46" t="s">
        <v>446</v>
      </c>
      <c r="U158" s="46" t="s">
        <v>447</v>
      </c>
      <c r="V158" s="66">
        <v>48029181718</v>
      </c>
      <c r="W158" s="46">
        <v>136</v>
      </c>
      <c r="X158" s="46">
        <v>17</v>
      </c>
      <c r="Y158" s="46">
        <v>4</v>
      </c>
      <c r="Z158" s="46">
        <v>8</v>
      </c>
      <c r="AA158" s="46">
        <v>4</v>
      </c>
      <c r="AB158" s="46">
        <v>0</v>
      </c>
      <c r="AC158" s="46">
        <v>1</v>
      </c>
      <c r="AD158" s="46">
        <v>170</v>
      </c>
      <c r="AE158" s="66"/>
      <c r="AF158" s="46">
        <v>2146.5870798670112</v>
      </c>
    </row>
    <row r="159" spans="1:109" customFormat="1" ht="15" x14ac:dyDescent="0.25">
      <c r="A159" s="8">
        <v>26032</v>
      </c>
      <c r="B159" s="8" t="s">
        <v>433</v>
      </c>
      <c r="C159" s="8" t="s">
        <v>434</v>
      </c>
      <c r="D159" s="8" t="s">
        <v>118</v>
      </c>
      <c r="E159" s="8" t="s">
        <v>541</v>
      </c>
      <c r="F159" s="8">
        <v>78245</v>
      </c>
      <c r="G159" s="8" t="s">
        <v>119</v>
      </c>
      <c r="H159" s="8">
        <v>9</v>
      </c>
      <c r="I159" s="8" t="s">
        <v>109</v>
      </c>
      <c r="J159" s="8"/>
      <c r="K159" s="8"/>
      <c r="L159" s="8" t="s">
        <v>77</v>
      </c>
      <c r="M159" s="8"/>
      <c r="N159" s="8" t="s">
        <v>158</v>
      </c>
      <c r="O159" s="8">
        <v>64</v>
      </c>
      <c r="P159" s="8">
        <v>0</v>
      </c>
      <c r="Q159" s="8">
        <v>64</v>
      </c>
      <c r="R159" s="8" t="s">
        <v>79</v>
      </c>
      <c r="S159" s="46">
        <v>2000000</v>
      </c>
      <c r="T159" s="46" t="s">
        <v>435</v>
      </c>
      <c r="U159" s="46" t="s">
        <v>436</v>
      </c>
      <c r="V159" s="66">
        <v>48029171920</v>
      </c>
      <c r="W159" s="46">
        <v>129</v>
      </c>
      <c r="X159" s="46">
        <v>17</v>
      </c>
      <c r="Y159" s="46">
        <v>4</v>
      </c>
      <c r="Z159" s="46">
        <v>8</v>
      </c>
      <c r="AA159" s="46">
        <v>4</v>
      </c>
      <c r="AB159" s="46">
        <v>7</v>
      </c>
      <c r="AC159" s="46">
        <v>1</v>
      </c>
      <c r="AD159" s="46">
        <v>170</v>
      </c>
      <c r="AE159" s="66"/>
      <c r="AF159" s="46">
        <v>2664.3031349150388</v>
      </c>
    </row>
    <row r="160" spans="1:109" customFormat="1" ht="15" x14ac:dyDescent="0.25">
      <c r="A160" s="8">
        <v>26184</v>
      </c>
      <c r="B160" s="8" t="s">
        <v>442</v>
      </c>
      <c r="C160" s="8" t="s">
        <v>443</v>
      </c>
      <c r="D160" s="8" t="s">
        <v>118</v>
      </c>
      <c r="E160" s="8" t="s">
        <v>541</v>
      </c>
      <c r="F160" s="8">
        <v>78251</v>
      </c>
      <c r="G160" s="8" t="s">
        <v>119</v>
      </c>
      <c r="H160" s="8">
        <v>9</v>
      </c>
      <c r="I160" s="8" t="s">
        <v>109</v>
      </c>
      <c r="J160" s="8"/>
      <c r="K160" s="8"/>
      <c r="L160" s="8"/>
      <c r="M160" s="8"/>
      <c r="N160" s="8" t="s">
        <v>158</v>
      </c>
      <c r="O160" s="8">
        <v>80</v>
      </c>
      <c r="P160" s="8">
        <v>0</v>
      </c>
      <c r="Q160" s="8">
        <v>80</v>
      </c>
      <c r="R160" s="8" t="s">
        <v>79</v>
      </c>
      <c r="S160" s="46">
        <v>2000000</v>
      </c>
      <c r="T160" s="46" t="s">
        <v>375</v>
      </c>
      <c r="U160" s="46" t="s">
        <v>376</v>
      </c>
      <c r="V160" s="66">
        <v>48029171923</v>
      </c>
      <c r="W160" s="46">
        <v>136</v>
      </c>
      <c r="X160" s="46">
        <v>17</v>
      </c>
      <c r="Y160" s="46">
        <v>4</v>
      </c>
      <c r="Z160" s="46">
        <v>8</v>
      </c>
      <c r="AA160" s="46">
        <v>4</v>
      </c>
      <c r="AB160" s="46">
        <v>0</v>
      </c>
      <c r="AC160" s="46">
        <v>1</v>
      </c>
      <c r="AD160" s="46">
        <v>170</v>
      </c>
      <c r="AE160" s="66"/>
      <c r="AF160" s="46">
        <v>2979.4191331200227</v>
      </c>
      <c r="AG160" s="46" t="s">
        <v>548</v>
      </c>
    </row>
    <row r="161" spans="1:109" ht="15" customHeight="1" x14ac:dyDescent="0.25">
      <c r="A161" s="17" t="s">
        <v>24</v>
      </c>
      <c r="B161" s="18"/>
      <c r="C161" s="79">
        <v>7652124.7595239999</v>
      </c>
      <c r="D161" s="48"/>
      <c r="E161" s="25"/>
      <c r="F161" s="24"/>
      <c r="G161" s="19"/>
      <c r="H161" s="25"/>
      <c r="I161" s="27"/>
      <c r="J161" s="25"/>
      <c r="K161" s="25"/>
      <c r="L161" s="25"/>
      <c r="M161" s="25"/>
      <c r="N161" s="19"/>
      <c r="O161" s="19"/>
      <c r="P161" s="19"/>
      <c r="Q161" s="19"/>
      <c r="R161" s="20" t="s">
        <v>20</v>
      </c>
      <c r="S161" s="45">
        <v>10000000</v>
      </c>
      <c r="T161" s="21"/>
      <c r="U161" s="19"/>
      <c r="V161" s="71"/>
      <c r="W161" s="19"/>
      <c r="X161" s="85"/>
      <c r="Y161" s="19"/>
      <c r="AC161"/>
      <c r="AD161" s="89"/>
      <c r="AE161"/>
      <c r="AF161" s="46"/>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row>
    <row r="162" spans="1:109" ht="15" customHeight="1" x14ac:dyDescent="0.25">
      <c r="A162" s="17"/>
      <c r="B162" s="106" t="s">
        <v>561</v>
      </c>
      <c r="C162" s="79">
        <f>C161*0.4951</f>
        <v>3788566.9684403324</v>
      </c>
      <c r="D162" s="48"/>
      <c r="E162" s="25"/>
      <c r="F162" s="24"/>
      <c r="G162" s="19"/>
      <c r="H162" s="25"/>
      <c r="I162" s="27"/>
      <c r="J162" s="25"/>
      <c r="K162" s="25"/>
      <c r="L162" s="25"/>
      <c r="M162" s="25"/>
      <c r="N162" s="19"/>
      <c r="O162" s="19"/>
      <c r="P162" s="19"/>
      <c r="Q162" s="19"/>
      <c r="R162" s="20"/>
      <c r="S162" s="45"/>
      <c r="T162" s="21"/>
      <c r="U162" s="19"/>
      <c r="V162" s="71"/>
      <c r="W162" s="19"/>
      <c r="X162" s="85"/>
      <c r="Y162" s="19"/>
      <c r="AC162"/>
      <c r="AD162" s="89"/>
      <c r="AE162"/>
      <c r="AF162" s="46"/>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row>
    <row r="163" spans="1:109" ht="15" customHeight="1" x14ac:dyDescent="0.25">
      <c r="C163" s="9"/>
      <c r="F163" s="24"/>
      <c r="X163" s="87"/>
      <c r="AD163" s="87"/>
      <c r="AF163" s="46"/>
      <c r="AG163"/>
    </row>
    <row r="164" spans="1:109" ht="15" customHeight="1" x14ac:dyDescent="0.25">
      <c r="A164" s="50" t="s">
        <v>47</v>
      </c>
      <c r="C164" s="9"/>
      <c r="F164" s="24"/>
      <c r="X164" s="87"/>
      <c r="AD164" s="87"/>
      <c r="AF164" s="46"/>
      <c r="AG164"/>
    </row>
    <row r="165" spans="1:109" ht="15" customHeight="1" x14ac:dyDescent="0.2">
      <c r="A165" s="8">
        <v>26072</v>
      </c>
      <c r="B165" s="8" t="s">
        <v>448</v>
      </c>
      <c r="C165" s="8" t="s">
        <v>449</v>
      </c>
      <c r="D165" s="8" t="s">
        <v>450</v>
      </c>
      <c r="E165" s="8" t="s">
        <v>541</v>
      </c>
      <c r="F165" s="8">
        <v>78380</v>
      </c>
      <c r="G165" s="8" t="s">
        <v>451</v>
      </c>
      <c r="H165" s="8">
        <v>10</v>
      </c>
      <c r="I165" s="8" t="s">
        <v>76</v>
      </c>
      <c r="J165" s="8"/>
      <c r="K165" s="8"/>
      <c r="L165" s="8"/>
      <c r="M165" s="8"/>
      <c r="N165" s="8" t="s">
        <v>158</v>
      </c>
      <c r="O165" s="8">
        <v>45</v>
      </c>
      <c r="P165" s="8">
        <v>3</v>
      </c>
      <c r="Q165" s="8">
        <v>48</v>
      </c>
      <c r="R165" s="8" t="s">
        <v>79</v>
      </c>
      <c r="S165" s="46">
        <v>1308049</v>
      </c>
      <c r="T165" s="46" t="s">
        <v>314</v>
      </c>
      <c r="U165" s="46" t="s">
        <v>315</v>
      </c>
      <c r="V165" s="66">
        <v>48355005604</v>
      </c>
      <c r="W165" s="46">
        <v>136</v>
      </c>
      <c r="X165" s="46">
        <v>17</v>
      </c>
      <c r="Y165" s="46">
        <v>4</v>
      </c>
      <c r="Z165" s="46">
        <v>8</v>
      </c>
      <c r="AA165" s="46">
        <v>4</v>
      </c>
      <c r="AB165" s="46">
        <v>0</v>
      </c>
      <c r="AC165" s="46">
        <v>1</v>
      </c>
      <c r="AD165" s="46">
        <v>170</v>
      </c>
      <c r="AE165" s="66"/>
      <c r="AF165" s="46">
        <v>21227.215887815262</v>
      </c>
      <c r="AG165" s="46" t="s">
        <v>566</v>
      </c>
    </row>
    <row r="166" spans="1:109" s="94" customFormat="1" ht="15" customHeight="1" x14ac:dyDescent="0.25">
      <c r="A166" s="8">
        <v>26269</v>
      </c>
      <c r="B166" s="8" t="s">
        <v>452</v>
      </c>
      <c r="C166" s="8" t="s">
        <v>453</v>
      </c>
      <c r="D166" s="8" t="s">
        <v>450</v>
      </c>
      <c r="E166" s="8"/>
      <c r="F166" s="8">
        <v>78380</v>
      </c>
      <c r="G166" s="8" t="s">
        <v>451</v>
      </c>
      <c r="H166" s="8">
        <v>10</v>
      </c>
      <c r="I166" s="8" t="s">
        <v>76</v>
      </c>
      <c r="J166" s="8"/>
      <c r="K166" s="8"/>
      <c r="L166" s="8"/>
      <c r="M166" s="8"/>
      <c r="N166" s="8" t="s">
        <v>158</v>
      </c>
      <c r="O166" s="8">
        <v>45</v>
      </c>
      <c r="P166" s="8">
        <v>3</v>
      </c>
      <c r="Q166" s="8">
        <v>48</v>
      </c>
      <c r="R166" s="8" t="s">
        <v>79</v>
      </c>
      <c r="S166" s="46">
        <v>1308049</v>
      </c>
      <c r="T166" s="46" t="s">
        <v>314</v>
      </c>
      <c r="U166" s="46" t="s">
        <v>315</v>
      </c>
      <c r="V166" s="66">
        <v>48355005604</v>
      </c>
      <c r="W166" s="46">
        <v>91</v>
      </c>
      <c r="X166" s="46">
        <v>17</v>
      </c>
      <c r="Y166" s="46">
        <v>4</v>
      </c>
      <c r="Z166" s="46">
        <v>8</v>
      </c>
      <c r="AA166" s="46">
        <v>4</v>
      </c>
      <c r="AB166" s="46">
        <v>0</v>
      </c>
      <c r="AC166" s="46">
        <v>0</v>
      </c>
      <c r="AD166" s="46">
        <v>124</v>
      </c>
      <c r="AE166" s="66"/>
      <c r="AF166" s="46">
        <v>18299.550037028603</v>
      </c>
      <c r="AG166"/>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row>
    <row r="167" spans="1:109" ht="15" customHeight="1" x14ac:dyDescent="0.2">
      <c r="A167" s="97">
        <v>26258</v>
      </c>
      <c r="B167" s="94" t="s">
        <v>454</v>
      </c>
      <c r="C167" s="94" t="s">
        <v>455</v>
      </c>
      <c r="D167" s="94" t="s">
        <v>456</v>
      </c>
      <c r="E167" s="94"/>
      <c r="F167" s="94" t="s">
        <v>457</v>
      </c>
      <c r="G167" s="94" t="s">
        <v>458</v>
      </c>
      <c r="H167" s="94">
        <v>10</v>
      </c>
      <c r="I167" s="94" t="s">
        <v>459</v>
      </c>
      <c r="J167" s="94"/>
      <c r="K167" s="94"/>
      <c r="L167" s="94"/>
      <c r="M167" s="94"/>
      <c r="N167" s="94" t="s">
        <v>158</v>
      </c>
      <c r="O167" s="94">
        <v>48</v>
      </c>
      <c r="P167" s="94">
        <v>1</v>
      </c>
      <c r="Q167" s="94">
        <v>49</v>
      </c>
      <c r="R167" s="94" t="s">
        <v>90</v>
      </c>
      <c r="S167" s="95">
        <v>1308049</v>
      </c>
      <c r="T167" s="95" t="s">
        <v>460</v>
      </c>
      <c r="U167" s="95" t="s">
        <v>461</v>
      </c>
      <c r="V167" s="96">
        <v>48355005606</v>
      </c>
      <c r="W167" s="95">
        <v>134</v>
      </c>
      <c r="X167" s="95">
        <v>17</v>
      </c>
      <c r="Y167" s="95">
        <v>4</v>
      </c>
      <c r="Z167" s="95">
        <v>8</v>
      </c>
      <c r="AA167" s="95">
        <v>4</v>
      </c>
      <c r="AB167" s="95">
        <v>0</v>
      </c>
      <c r="AC167" s="95">
        <v>1</v>
      </c>
      <c r="AD167" s="95">
        <v>168</v>
      </c>
      <c r="AE167" s="96"/>
      <c r="AF167" s="95">
        <v>0</v>
      </c>
      <c r="AG167" s="95" t="s">
        <v>553</v>
      </c>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c r="BV167" s="94"/>
      <c r="BW167" s="94"/>
      <c r="BX167" s="94"/>
      <c r="BY167" s="94"/>
      <c r="BZ167" s="94"/>
      <c r="CA167" s="94"/>
      <c r="CB167" s="94"/>
      <c r="CC167" s="94"/>
      <c r="CD167" s="94"/>
      <c r="CE167" s="94"/>
      <c r="CF167" s="94"/>
      <c r="CG167" s="94"/>
      <c r="CH167" s="94"/>
      <c r="CI167" s="94"/>
      <c r="CJ167" s="94"/>
      <c r="CK167" s="94"/>
      <c r="CL167" s="94"/>
      <c r="CM167" s="94"/>
      <c r="CN167" s="94"/>
      <c r="CO167" s="94"/>
      <c r="CP167" s="94"/>
      <c r="CQ167" s="94"/>
      <c r="CR167" s="94"/>
      <c r="CS167" s="94"/>
      <c r="CT167" s="94"/>
      <c r="CU167" s="94"/>
      <c r="CV167" s="94"/>
      <c r="CW167" s="94"/>
      <c r="CX167" s="94"/>
      <c r="CY167" s="94"/>
      <c r="CZ167" s="94"/>
      <c r="DA167" s="94"/>
      <c r="DB167" s="94"/>
      <c r="DC167" s="94"/>
      <c r="DD167" s="94"/>
      <c r="DE167" s="94"/>
    </row>
    <row r="168" spans="1:109" ht="15" customHeight="1" x14ac:dyDescent="0.25">
      <c r="A168" s="17" t="s">
        <v>24</v>
      </c>
      <c r="B168" s="18"/>
      <c r="C168" s="79">
        <v>883677.38975353725</v>
      </c>
      <c r="D168" s="19"/>
      <c r="E168" s="25"/>
      <c r="F168" s="24"/>
      <c r="G168" s="19"/>
      <c r="H168" s="25"/>
      <c r="I168" s="27"/>
      <c r="J168" s="25"/>
      <c r="K168" s="25"/>
      <c r="L168" s="25"/>
      <c r="M168" s="25"/>
      <c r="N168" s="19"/>
      <c r="O168" s="19"/>
      <c r="P168" s="19"/>
      <c r="Q168" s="19"/>
      <c r="R168" s="20" t="s">
        <v>20</v>
      </c>
      <c r="S168" s="45">
        <v>3924147</v>
      </c>
      <c r="T168" s="21"/>
      <c r="U168" s="19"/>
      <c r="V168" s="71"/>
      <c r="W168" s="19"/>
      <c r="X168" s="85"/>
      <c r="Y168" s="19"/>
      <c r="AC168"/>
      <c r="AD168" s="89"/>
      <c r="AE168"/>
      <c r="AF168" s="46"/>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row>
    <row r="169" spans="1:109" ht="15" customHeight="1" x14ac:dyDescent="0.25">
      <c r="C169" s="9"/>
      <c r="F169" s="24"/>
      <c r="X169" s="87"/>
      <c r="AD169" s="87"/>
      <c r="AF169" s="46"/>
      <c r="AG169"/>
    </row>
    <row r="170" spans="1:109" customFormat="1" ht="15" customHeight="1" x14ac:dyDescent="0.25">
      <c r="A170" s="50" t="s">
        <v>48</v>
      </c>
      <c r="B170" s="8"/>
      <c r="C170" s="9"/>
      <c r="D170" s="8"/>
      <c r="E170" s="24"/>
      <c r="F170" s="24"/>
      <c r="G170" s="8"/>
      <c r="H170" s="24"/>
      <c r="I170" s="8"/>
      <c r="J170" s="24"/>
      <c r="K170" s="24"/>
      <c r="L170" s="24"/>
      <c r="M170" s="24"/>
      <c r="N170" s="8"/>
      <c r="O170" s="8"/>
      <c r="P170" s="8"/>
      <c r="Q170" s="8"/>
      <c r="R170" s="8"/>
      <c r="S170" s="46"/>
      <c r="T170" s="8"/>
      <c r="U170" s="8"/>
      <c r="V170" s="66"/>
      <c r="W170" s="8"/>
      <c r="X170" s="87"/>
      <c r="Y170" s="8"/>
      <c r="Z170" s="8"/>
      <c r="AA170" s="14"/>
      <c r="AB170" s="14"/>
      <c r="AD170" s="89"/>
      <c r="AF170" s="46"/>
    </row>
    <row r="171" spans="1:109" customFormat="1" ht="15" x14ac:dyDescent="0.25">
      <c r="A171" s="8">
        <v>26061</v>
      </c>
      <c r="B171" s="8" t="s">
        <v>465</v>
      </c>
      <c r="C171" s="8" t="s">
        <v>466</v>
      </c>
      <c r="D171" s="8" t="s">
        <v>464</v>
      </c>
      <c r="E171" s="8" t="s">
        <v>541</v>
      </c>
      <c r="F171" s="8">
        <v>78401</v>
      </c>
      <c r="G171" s="8" t="s">
        <v>451</v>
      </c>
      <c r="H171" s="8">
        <v>10</v>
      </c>
      <c r="I171" s="8" t="s">
        <v>109</v>
      </c>
      <c r="J171" s="8"/>
      <c r="K171" s="8"/>
      <c r="L171" s="8"/>
      <c r="M171" s="8"/>
      <c r="N171" s="8" t="s">
        <v>78</v>
      </c>
      <c r="O171" s="8">
        <v>60</v>
      </c>
      <c r="P171" s="8">
        <v>1</v>
      </c>
      <c r="Q171" s="8">
        <v>61</v>
      </c>
      <c r="R171" s="8" t="s">
        <v>90</v>
      </c>
      <c r="S171" s="46">
        <v>1635624</v>
      </c>
      <c r="T171" s="46" t="s">
        <v>467</v>
      </c>
      <c r="U171" s="46" t="s">
        <v>468</v>
      </c>
      <c r="V171" s="66">
        <v>48355006400</v>
      </c>
      <c r="W171" s="46">
        <v>131</v>
      </c>
      <c r="X171" s="46">
        <v>17</v>
      </c>
      <c r="Y171" s="46">
        <v>4</v>
      </c>
      <c r="Z171" s="46">
        <v>8</v>
      </c>
      <c r="AA171" s="46">
        <v>4</v>
      </c>
      <c r="AB171" s="46">
        <v>7</v>
      </c>
      <c r="AC171" s="46">
        <v>1</v>
      </c>
      <c r="AD171" s="46">
        <v>172</v>
      </c>
      <c r="AE171" s="66"/>
      <c r="AF171" s="46">
        <v>4659.2182591731016</v>
      </c>
    </row>
    <row r="172" spans="1:109" customFormat="1" ht="15" x14ac:dyDescent="0.25">
      <c r="A172" s="8">
        <v>26029</v>
      </c>
      <c r="B172" s="8" t="s">
        <v>462</v>
      </c>
      <c r="C172" s="8" t="s">
        <v>463</v>
      </c>
      <c r="D172" s="8" t="s">
        <v>464</v>
      </c>
      <c r="E172" s="8" t="s">
        <v>541</v>
      </c>
      <c r="F172" s="8">
        <v>78416</v>
      </c>
      <c r="G172" s="8" t="s">
        <v>451</v>
      </c>
      <c r="H172" s="8">
        <v>10</v>
      </c>
      <c r="I172" s="8" t="s">
        <v>109</v>
      </c>
      <c r="J172" s="8"/>
      <c r="K172" s="8"/>
      <c r="L172" s="8" t="s">
        <v>77</v>
      </c>
      <c r="M172" s="8"/>
      <c r="N172" s="8" t="s">
        <v>158</v>
      </c>
      <c r="O172" s="8">
        <v>64</v>
      </c>
      <c r="P172" s="8">
        <v>0</v>
      </c>
      <c r="Q172" s="8">
        <v>64</v>
      </c>
      <c r="R172" s="8" t="s">
        <v>79</v>
      </c>
      <c r="S172" s="46">
        <v>2000000</v>
      </c>
      <c r="T172" s="46" t="s">
        <v>435</v>
      </c>
      <c r="U172" s="46" t="s">
        <v>436</v>
      </c>
      <c r="V172" s="66">
        <v>48355001801</v>
      </c>
      <c r="W172" s="46">
        <v>129</v>
      </c>
      <c r="X172" s="46">
        <v>17</v>
      </c>
      <c r="Y172" s="46">
        <v>4</v>
      </c>
      <c r="Z172" s="46">
        <v>8</v>
      </c>
      <c r="AA172" s="46">
        <v>4</v>
      </c>
      <c r="AB172" s="46">
        <v>7</v>
      </c>
      <c r="AC172" s="46">
        <v>1</v>
      </c>
      <c r="AD172" s="46">
        <v>170</v>
      </c>
      <c r="AE172" s="66"/>
      <c r="AF172" s="46">
        <v>3295.7362247405854</v>
      </c>
    </row>
    <row r="173" spans="1:109" ht="15" customHeight="1" x14ac:dyDescent="0.25">
      <c r="A173" s="17" t="s">
        <v>24</v>
      </c>
      <c r="B173" s="18"/>
      <c r="C173" s="79">
        <v>1438499.5176234106</v>
      </c>
      <c r="D173" s="19"/>
      <c r="E173" s="25"/>
      <c r="F173" s="24"/>
      <c r="G173" s="19"/>
      <c r="H173" s="25"/>
      <c r="I173" s="27"/>
      <c r="J173" s="25"/>
      <c r="K173" s="25"/>
      <c r="L173" s="25"/>
      <c r="M173" s="25"/>
      <c r="N173" s="19"/>
      <c r="O173" s="19"/>
      <c r="P173" s="19"/>
      <c r="Q173" s="19"/>
      <c r="R173" s="20" t="s">
        <v>20</v>
      </c>
      <c r="S173" s="45">
        <v>3635624</v>
      </c>
      <c r="T173" s="21"/>
      <c r="U173" s="19"/>
      <c r="V173" s="71"/>
      <c r="W173" s="19"/>
      <c r="X173" s="85"/>
      <c r="Y173" s="19"/>
      <c r="AC173"/>
      <c r="AD173" s="89"/>
      <c r="AE173"/>
      <c r="AF173" s="46"/>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row>
    <row r="174" spans="1:109" ht="15" customHeight="1" x14ac:dyDescent="0.25">
      <c r="C174" s="9"/>
      <c r="F174" s="24"/>
      <c r="X174" s="87"/>
      <c r="AD174" s="87"/>
      <c r="AF174" s="46"/>
      <c r="AG174"/>
    </row>
    <row r="175" spans="1:109" customFormat="1" ht="15" customHeight="1" x14ac:dyDescent="0.25">
      <c r="A175" s="50" t="s">
        <v>49</v>
      </c>
      <c r="B175" s="8"/>
      <c r="C175" s="9"/>
      <c r="D175" s="8"/>
      <c r="E175" s="24"/>
      <c r="F175" s="24"/>
      <c r="G175" s="8"/>
      <c r="H175" s="24"/>
      <c r="I175" s="8"/>
      <c r="J175" s="24"/>
      <c r="K175" s="24"/>
      <c r="L175" s="24"/>
      <c r="M175" s="24"/>
      <c r="N175" s="8"/>
      <c r="O175" s="8"/>
      <c r="P175" s="8"/>
      <c r="Q175" s="8"/>
      <c r="R175" s="8"/>
      <c r="S175" s="46"/>
      <c r="T175" s="8"/>
      <c r="U175" s="8"/>
      <c r="V175" s="66"/>
      <c r="W175" s="8"/>
      <c r="X175" s="87"/>
      <c r="Y175" s="8"/>
      <c r="Z175" s="8"/>
      <c r="AA175" s="14"/>
      <c r="AB175" s="14"/>
      <c r="AD175" s="89"/>
      <c r="AF175" s="46"/>
    </row>
    <row r="176" spans="1:109" customFormat="1" ht="15" x14ac:dyDescent="0.25">
      <c r="A176" s="8">
        <v>26092</v>
      </c>
      <c r="B176" s="8" t="s">
        <v>469</v>
      </c>
      <c r="C176" s="8" t="s">
        <v>470</v>
      </c>
      <c r="D176" s="8" t="s">
        <v>104</v>
      </c>
      <c r="E176" s="8" t="s">
        <v>541</v>
      </c>
      <c r="F176" s="8">
        <v>78557</v>
      </c>
      <c r="G176" s="8" t="s">
        <v>104</v>
      </c>
      <c r="H176" s="8">
        <v>11</v>
      </c>
      <c r="I176" s="8" t="s">
        <v>76</v>
      </c>
      <c r="J176" s="8"/>
      <c r="K176" s="8"/>
      <c r="L176" s="8"/>
      <c r="M176" s="8"/>
      <c r="N176" s="8" t="s">
        <v>158</v>
      </c>
      <c r="O176" s="8">
        <v>60</v>
      </c>
      <c r="P176" s="8">
        <v>0</v>
      </c>
      <c r="Q176" s="8">
        <v>60</v>
      </c>
      <c r="R176" s="8" t="s">
        <v>79</v>
      </c>
      <c r="S176" s="46">
        <v>1590312</v>
      </c>
      <c r="T176" s="46" t="s">
        <v>425</v>
      </c>
      <c r="U176" s="46" t="s">
        <v>426</v>
      </c>
      <c r="V176" s="66">
        <v>48215021309</v>
      </c>
      <c r="W176" s="46">
        <v>129</v>
      </c>
      <c r="X176" s="46">
        <v>17</v>
      </c>
      <c r="Y176" s="46">
        <v>4</v>
      </c>
      <c r="Z176" s="46">
        <v>8</v>
      </c>
      <c r="AA176" s="46">
        <v>4</v>
      </c>
      <c r="AB176" s="46">
        <v>7</v>
      </c>
      <c r="AC176" s="46">
        <v>0</v>
      </c>
      <c r="AD176" s="46">
        <v>169</v>
      </c>
      <c r="AE176" s="66"/>
      <c r="AF176" s="46">
        <v>3396.0637937513711</v>
      </c>
    </row>
    <row r="177" spans="1:109" customFormat="1" ht="15" x14ac:dyDescent="0.25">
      <c r="A177" s="8">
        <v>26271</v>
      </c>
      <c r="B177" s="8" t="s">
        <v>477</v>
      </c>
      <c r="C177" s="8" t="s">
        <v>478</v>
      </c>
      <c r="D177" s="8" t="s">
        <v>479</v>
      </c>
      <c r="E177" s="8"/>
      <c r="F177" s="8">
        <v>78840</v>
      </c>
      <c r="G177" s="8" t="s">
        <v>480</v>
      </c>
      <c r="H177" s="8">
        <v>11</v>
      </c>
      <c r="I177" s="8" t="s">
        <v>76</v>
      </c>
      <c r="J177" s="8"/>
      <c r="K177" s="8"/>
      <c r="L177" s="8"/>
      <c r="M177" s="8"/>
      <c r="N177" s="8" t="s">
        <v>158</v>
      </c>
      <c r="O177" s="8">
        <v>45</v>
      </c>
      <c r="P177" s="8">
        <v>0</v>
      </c>
      <c r="Q177" s="8">
        <v>45</v>
      </c>
      <c r="R177" s="8" t="s">
        <v>90</v>
      </c>
      <c r="S177" s="46">
        <v>1060200</v>
      </c>
      <c r="T177" s="46" t="s">
        <v>411</v>
      </c>
      <c r="U177" s="46" t="s">
        <v>481</v>
      </c>
      <c r="V177" s="66">
        <v>48465950400</v>
      </c>
      <c r="W177" s="46">
        <v>123</v>
      </c>
      <c r="X177" s="46">
        <v>17</v>
      </c>
      <c r="Y177" s="46">
        <v>4</v>
      </c>
      <c r="Z177" s="46">
        <v>8</v>
      </c>
      <c r="AA177" s="46">
        <v>4</v>
      </c>
      <c r="AB177" s="46">
        <v>7</v>
      </c>
      <c r="AC177" s="46">
        <v>1</v>
      </c>
      <c r="AD177" s="46">
        <v>164</v>
      </c>
      <c r="AE177" s="66"/>
      <c r="AF177" s="46">
        <v>7379.4179866896575</v>
      </c>
    </row>
    <row r="178" spans="1:109" customFormat="1" ht="15" x14ac:dyDescent="0.25">
      <c r="A178" s="8">
        <v>26097</v>
      </c>
      <c r="B178" s="8" t="s">
        <v>471</v>
      </c>
      <c r="C178" s="8" t="s">
        <v>472</v>
      </c>
      <c r="D178" s="8" t="s">
        <v>473</v>
      </c>
      <c r="E178" s="8" t="s">
        <v>541</v>
      </c>
      <c r="F178" s="8">
        <v>78014</v>
      </c>
      <c r="G178" s="8" t="s">
        <v>474</v>
      </c>
      <c r="H178" s="8">
        <v>11</v>
      </c>
      <c r="I178" s="8" t="s">
        <v>76</v>
      </c>
      <c r="J178" s="8"/>
      <c r="K178" s="8"/>
      <c r="L178" s="8"/>
      <c r="M178" s="8"/>
      <c r="N178" s="8" t="s">
        <v>158</v>
      </c>
      <c r="O178" s="8">
        <v>48</v>
      </c>
      <c r="P178" s="8">
        <v>0</v>
      </c>
      <c r="Q178" s="8">
        <v>48</v>
      </c>
      <c r="R178" s="8" t="s">
        <v>79</v>
      </c>
      <c r="S178" s="46">
        <v>1385000</v>
      </c>
      <c r="T178" s="46" t="s">
        <v>475</v>
      </c>
      <c r="U178" s="46" t="s">
        <v>476</v>
      </c>
      <c r="V178" s="66">
        <v>48283950301</v>
      </c>
      <c r="W178" s="46">
        <v>119</v>
      </c>
      <c r="X178" s="46">
        <v>17</v>
      </c>
      <c r="Y178" s="46">
        <v>4</v>
      </c>
      <c r="Z178" s="46">
        <v>8</v>
      </c>
      <c r="AA178" s="46">
        <v>4</v>
      </c>
      <c r="AB178" s="46">
        <v>7</v>
      </c>
      <c r="AC178" s="46">
        <v>1</v>
      </c>
      <c r="AD178" s="46">
        <v>160</v>
      </c>
      <c r="AE178" s="66"/>
      <c r="AF178" s="46">
        <v>4945.1692057018072</v>
      </c>
    </row>
    <row r="179" spans="1:109" ht="15" customHeight="1" x14ac:dyDescent="0.25">
      <c r="A179" s="17" t="s">
        <v>24</v>
      </c>
      <c r="B179" s="18"/>
      <c r="C179" s="79">
        <v>1074626.363986118</v>
      </c>
      <c r="D179" s="19"/>
      <c r="E179" s="25"/>
      <c r="F179" s="24"/>
      <c r="G179" s="19"/>
      <c r="H179" s="25"/>
      <c r="I179" s="27"/>
      <c r="J179" s="25"/>
      <c r="K179" s="25"/>
      <c r="L179" s="25"/>
      <c r="M179" s="25"/>
      <c r="N179" s="19"/>
      <c r="O179" s="19"/>
      <c r="P179" s="19"/>
      <c r="Q179" s="19"/>
      <c r="R179" s="20" t="s">
        <v>20</v>
      </c>
      <c r="S179" s="45">
        <v>4035512</v>
      </c>
      <c r="T179" s="21"/>
      <c r="U179" s="19"/>
      <c r="V179" s="71"/>
      <c r="W179" s="19"/>
      <c r="X179" s="85"/>
      <c r="Y179" s="19"/>
      <c r="AC179"/>
      <c r="AD179" s="89"/>
      <c r="AE179"/>
      <c r="AF179" s="46"/>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row>
    <row r="180" spans="1:109" ht="15" customHeight="1" x14ac:dyDescent="0.25">
      <c r="C180" s="9"/>
      <c r="F180" s="24"/>
      <c r="X180" s="87"/>
      <c r="AD180" s="87"/>
      <c r="AF180" s="46"/>
      <c r="AG180"/>
    </row>
    <row r="181" spans="1:109" customFormat="1" ht="15" customHeight="1" x14ac:dyDescent="0.25">
      <c r="A181" s="50" t="s">
        <v>50</v>
      </c>
      <c r="B181" s="8"/>
      <c r="C181" s="9"/>
      <c r="D181" s="8"/>
      <c r="E181" s="24"/>
      <c r="F181" s="24"/>
      <c r="G181" s="8"/>
      <c r="H181" s="24"/>
      <c r="I181" s="8"/>
      <c r="J181" s="24"/>
      <c r="K181" s="24"/>
      <c r="L181" s="24"/>
      <c r="M181" s="24"/>
      <c r="N181" s="8"/>
      <c r="O181" s="8"/>
      <c r="P181" s="8"/>
      <c r="Q181" s="8"/>
      <c r="R181" s="8"/>
      <c r="S181" s="46"/>
      <c r="T181" s="8"/>
      <c r="U181" s="8"/>
      <c r="V181" s="66"/>
      <c r="W181" s="8"/>
      <c r="X181" s="87"/>
      <c r="Y181" s="8"/>
      <c r="Z181" s="8"/>
      <c r="AA181" s="14"/>
      <c r="AB181" s="14"/>
      <c r="AD181" s="89"/>
      <c r="AF181" s="46"/>
    </row>
    <row r="182" spans="1:109" customFormat="1" ht="15" x14ac:dyDescent="0.25">
      <c r="A182" s="8">
        <v>26052</v>
      </c>
      <c r="B182" s="8" t="s">
        <v>495</v>
      </c>
      <c r="C182" s="8" t="s">
        <v>496</v>
      </c>
      <c r="D182" s="8" t="s">
        <v>484</v>
      </c>
      <c r="E182" s="8" t="s">
        <v>541</v>
      </c>
      <c r="F182" s="8">
        <v>78504</v>
      </c>
      <c r="G182" s="8" t="s">
        <v>104</v>
      </c>
      <c r="H182" s="8">
        <v>11</v>
      </c>
      <c r="I182" s="8" t="s">
        <v>109</v>
      </c>
      <c r="J182" s="8"/>
      <c r="K182" s="8"/>
      <c r="L182" s="8"/>
      <c r="M182" s="8"/>
      <c r="N182" s="8" t="s">
        <v>78</v>
      </c>
      <c r="O182" s="8">
        <v>76</v>
      </c>
      <c r="P182" s="8">
        <v>0</v>
      </c>
      <c r="Q182" s="8">
        <v>76</v>
      </c>
      <c r="R182" s="8" t="s">
        <v>79</v>
      </c>
      <c r="S182" s="46">
        <v>1950000</v>
      </c>
      <c r="T182" s="46" t="s">
        <v>485</v>
      </c>
      <c r="U182" s="46" t="s">
        <v>406</v>
      </c>
      <c r="V182" s="66">
        <v>48215020736</v>
      </c>
      <c r="W182" s="46">
        <v>136</v>
      </c>
      <c r="X182" s="46">
        <v>17</v>
      </c>
      <c r="Y182" s="46">
        <v>4</v>
      </c>
      <c r="Z182" s="46">
        <v>8</v>
      </c>
      <c r="AA182" s="46">
        <v>4</v>
      </c>
      <c r="AB182" s="46">
        <v>0</v>
      </c>
      <c r="AC182" s="46">
        <v>1</v>
      </c>
      <c r="AD182" s="46">
        <v>170</v>
      </c>
      <c r="AE182" s="66"/>
      <c r="AF182" s="46">
        <v>304.35465313855411</v>
      </c>
    </row>
    <row r="183" spans="1:109" customFormat="1" ht="15" x14ac:dyDescent="0.25">
      <c r="A183" s="8">
        <v>26047</v>
      </c>
      <c r="B183" s="8" t="s">
        <v>491</v>
      </c>
      <c r="C183" s="8" t="s">
        <v>492</v>
      </c>
      <c r="D183" s="8" t="s">
        <v>493</v>
      </c>
      <c r="E183" s="8" t="s">
        <v>541</v>
      </c>
      <c r="F183" s="8">
        <v>78045</v>
      </c>
      <c r="G183" s="8" t="s">
        <v>494</v>
      </c>
      <c r="H183" s="8">
        <v>11</v>
      </c>
      <c r="I183" s="8" t="s">
        <v>109</v>
      </c>
      <c r="J183" s="8"/>
      <c r="K183" s="8"/>
      <c r="L183" s="8"/>
      <c r="M183" s="8"/>
      <c r="N183" s="8" t="s">
        <v>158</v>
      </c>
      <c r="O183" s="8">
        <v>72</v>
      </c>
      <c r="P183" s="8">
        <v>0</v>
      </c>
      <c r="Q183" s="8">
        <v>72</v>
      </c>
      <c r="R183" s="8" t="s">
        <v>79</v>
      </c>
      <c r="S183" s="46">
        <v>2000000</v>
      </c>
      <c r="T183" s="46" t="s">
        <v>485</v>
      </c>
      <c r="U183" s="46" t="s">
        <v>406</v>
      </c>
      <c r="V183" s="66">
        <v>48479001715</v>
      </c>
      <c r="W183" s="46">
        <v>136</v>
      </c>
      <c r="X183" s="46">
        <v>17</v>
      </c>
      <c r="Y183" s="46">
        <v>4</v>
      </c>
      <c r="Z183" s="46">
        <v>8</v>
      </c>
      <c r="AA183" s="46">
        <v>4</v>
      </c>
      <c r="AB183" s="46">
        <v>0</v>
      </c>
      <c r="AC183" s="46">
        <v>1</v>
      </c>
      <c r="AD183" s="46">
        <v>170</v>
      </c>
      <c r="AE183" s="66"/>
      <c r="AF183" s="46">
        <v>316.28816721480416</v>
      </c>
    </row>
    <row r="184" spans="1:109" customFormat="1" ht="15" x14ac:dyDescent="0.25">
      <c r="A184" s="8">
        <v>26096</v>
      </c>
      <c r="B184" s="8" t="s">
        <v>498</v>
      </c>
      <c r="C184" s="8" t="s">
        <v>499</v>
      </c>
      <c r="D184" s="8" t="s">
        <v>500</v>
      </c>
      <c r="E184" s="8" t="s">
        <v>541</v>
      </c>
      <c r="F184" s="8">
        <v>78526</v>
      </c>
      <c r="G184" s="8" t="s">
        <v>100</v>
      </c>
      <c r="H184" s="8">
        <v>11</v>
      </c>
      <c r="I184" s="8" t="s">
        <v>109</v>
      </c>
      <c r="J184" s="8"/>
      <c r="K184" s="8"/>
      <c r="L184" s="8"/>
      <c r="M184" s="8"/>
      <c r="N184" s="8" t="s">
        <v>158</v>
      </c>
      <c r="O184" s="8">
        <v>78</v>
      </c>
      <c r="P184" s="8">
        <v>0</v>
      </c>
      <c r="Q184" s="8">
        <v>78</v>
      </c>
      <c r="R184" s="8" t="s">
        <v>79</v>
      </c>
      <c r="S184" s="46">
        <v>2000000</v>
      </c>
      <c r="T184" s="46" t="s">
        <v>425</v>
      </c>
      <c r="U184" s="46" t="s">
        <v>426</v>
      </c>
      <c r="V184" s="66">
        <v>48061012615</v>
      </c>
      <c r="W184" s="46">
        <v>129</v>
      </c>
      <c r="X184" s="46">
        <v>17</v>
      </c>
      <c r="Y184" s="46">
        <v>4</v>
      </c>
      <c r="Z184" s="46">
        <v>8</v>
      </c>
      <c r="AA184" s="46">
        <v>4</v>
      </c>
      <c r="AB184" s="46">
        <v>7</v>
      </c>
      <c r="AC184" s="46">
        <v>1</v>
      </c>
      <c r="AD184" s="46">
        <v>170</v>
      </c>
      <c r="AE184" s="66"/>
      <c r="AF184" s="46">
        <v>439.31827447442811</v>
      </c>
      <c r="AG184" s="46" t="s">
        <v>563</v>
      </c>
    </row>
    <row r="185" spans="1:109" customFormat="1" ht="15" x14ac:dyDescent="0.25">
      <c r="A185" s="8">
        <v>26040</v>
      </c>
      <c r="B185" s="8" t="s">
        <v>482</v>
      </c>
      <c r="C185" s="8" t="s">
        <v>483</v>
      </c>
      <c r="D185" s="8" t="s">
        <v>484</v>
      </c>
      <c r="E185" s="8" t="s">
        <v>541</v>
      </c>
      <c r="F185" s="8">
        <v>78557</v>
      </c>
      <c r="G185" s="8" t="s">
        <v>104</v>
      </c>
      <c r="H185" s="8">
        <v>11</v>
      </c>
      <c r="I185" s="8" t="s">
        <v>109</v>
      </c>
      <c r="J185" s="8"/>
      <c r="K185" s="8"/>
      <c r="L185" s="8"/>
      <c r="M185" s="8"/>
      <c r="N185" s="8" t="s">
        <v>158</v>
      </c>
      <c r="O185" s="8">
        <v>75</v>
      </c>
      <c r="P185" s="8">
        <v>0</v>
      </c>
      <c r="Q185" s="8">
        <v>75</v>
      </c>
      <c r="R185" s="8" t="s">
        <v>79</v>
      </c>
      <c r="S185" s="46">
        <v>2000000</v>
      </c>
      <c r="T185" s="46" t="s">
        <v>485</v>
      </c>
      <c r="U185" s="46" t="s">
        <v>406</v>
      </c>
      <c r="V185" s="66">
        <v>48215021311</v>
      </c>
      <c r="W185" s="46">
        <v>129</v>
      </c>
      <c r="X185" s="46">
        <v>17</v>
      </c>
      <c r="Y185" s="46">
        <v>4</v>
      </c>
      <c r="Z185" s="46">
        <v>8</v>
      </c>
      <c r="AA185" s="46">
        <v>4</v>
      </c>
      <c r="AB185" s="46">
        <v>7</v>
      </c>
      <c r="AC185" s="46">
        <v>1</v>
      </c>
      <c r="AD185" s="46">
        <v>170</v>
      </c>
      <c r="AE185" s="66"/>
      <c r="AF185" s="46">
        <v>447.47488637981132</v>
      </c>
    </row>
    <row r="186" spans="1:109" customFormat="1" ht="15" x14ac:dyDescent="0.25">
      <c r="A186" s="8">
        <v>26056</v>
      </c>
      <c r="B186" s="8" t="s">
        <v>497</v>
      </c>
      <c r="C186" s="8" t="s">
        <v>483</v>
      </c>
      <c r="D186" s="8" t="s">
        <v>484</v>
      </c>
      <c r="E186" s="8" t="s">
        <v>541</v>
      </c>
      <c r="F186" s="8">
        <v>78557</v>
      </c>
      <c r="G186" s="8" t="s">
        <v>104</v>
      </c>
      <c r="H186" s="8">
        <v>11</v>
      </c>
      <c r="I186" s="8" t="s">
        <v>109</v>
      </c>
      <c r="J186" s="8"/>
      <c r="K186" s="8"/>
      <c r="L186" s="8"/>
      <c r="M186" s="8"/>
      <c r="N186" s="8" t="s">
        <v>158</v>
      </c>
      <c r="O186" s="8">
        <v>106</v>
      </c>
      <c r="P186" s="8">
        <v>0</v>
      </c>
      <c r="Q186" s="8">
        <v>106</v>
      </c>
      <c r="R186" s="8" t="s">
        <v>90</v>
      </c>
      <c r="S186" s="46">
        <v>2000000</v>
      </c>
      <c r="T186" s="46" t="s">
        <v>485</v>
      </c>
      <c r="U186" s="46" t="s">
        <v>406</v>
      </c>
      <c r="V186" s="66">
        <v>48215021311</v>
      </c>
      <c r="W186" s="46">
        <v>129</v>
      </c>
      <c r="X186" s="46">
        <v>17</v>
      </c>
      <c r="Y186" s="46">
        <v>4</v>
      </c>
      <c r="Z186" s="46">
        <v>8</v>
      </c>
      <c r="AA186" s="46">
        <v>4</v>
      </c>
      <c r="AB186" s="46">
        <v>7</v>
      </c>
      <c r="AC186" s="46">
        <v>1</v>
      </c>
      <c r="AD186" s="46">
        <v>170</v>
      </c>
      <c r="AE186" s="66"/>
      <c r="AF186" s="46">
        <v>476.02137444668915</v>
      </c>
    </row>
    <row r="187" spans="1:109" customFormat="1" ht="15" x14ac:dyDescent="0.25">
      <c r="A187" s="8">
        <v>26156</v>
      </c>
      <c r="B187" s="8" t="s">
        <v>501</v>
      </c>
      <c r="C187" s="8" t="s">
        <v>502</v>
      </c>
      <c r="D187" s="8" t="s">
        <v>500</v>
      </c>
      <c r="E187" s="8" t="s">
        <v>541</v>
      </c>
      <c r="F187" s="8">
        <v>78526</v>
      </c>
      <c r="G187" s="8" t="s">
        <v>100</v>
      </c>
      <c r="H187" s="8">
        <v>11</v>
      </c>
      <c r="I187" s="8" t="s">
        <v>109</v>
      </c>
      <c r="J187" s="8"/>
      <c r="K187" s="8"/>
      <c r="L187" s="8"/>
      <c r="M187" s="8"/>
      <c r="N187" s="8" t="s">
        <v>158</v>
      </c>
      <c r="O187" s="8">
        <v>72</v>
      </c>
      <c r="P187" s="8">
        <v>0</v>
      </c>
      <c r="Q187" s="8">
        <v>72</v>
      </c>
      <c r="R187" s="8" t="s">
        <v>79</v>
      </c>
      <c r="S187" s="46">
        <v>2000000</v>
      </c>
      <c r="T187" s="46" t="s">
        <v>503</v>
      </c>
      <c r="U187" s="46" t="s">
        <v>504</v>
      </c>
      <c r="V187" s="66">
        <v>48061014502</v>
      </c>
      <c r="W187" s="46">
        <v>136</v>
      </c>
      <c r="X187" s="46">
        <v>17</v>
      </c>
      <c r="Y187" s="46">
        <v>4</v>
      </c>
      <c r="Z187" s="46">
        <v>8</v>
      </c>
      <c r="AA187" s="46">
        <v>4</v>
      </c>
      <c r="AB187" s="46">
        <v>0</v>
      </c>
      <c r="AC187" s="46">
        <v>1</v>
      </c>
      <c r="AD187" s="46">
        <v>170</v>
      </c>
      <c r="AE187" s="66"/>
      <c r="AF187" s="46">
        <v>1427.6022849987985</v>
      </c>
    </row>
    <row r="188" spans="1:109" customFormat="1" ht="15" x14ac:dyDescent="0.25">
      <c r="A188" s="8">
        <v>26041</v>
      </c>
      <c r="B188" s="8" t="s">
        <v>486</v>
      </c>
      <c r="C188" s="8" t="s">
        <v>487</v>
      </c>
      <c r="D188" s="8" t="s">
        <v>488</v>
      </c>
      <c r="E188" s="8" t="s">
        <v>541</v>
      </c>
      <c r="F188" s="8">
        <v>78573</v>
      </c>
      <c r="G188" s="8" t="s">
        <v>104</v>
      </c>
      <c r="H188" s="8">
        <v>11</v>
      </c>
      <c r="I188" s="8" t="s">
        <v>109</v>
      </c>
      <c r="J188" s="8"/>
      <c r="K188" s="8"/>
      <c r="L188" s="8"/>
      <c r="M188" s="8"/>
      <c r="N188" s="8" t="s">
        <v>158</v>
      </c>
      <c r="O188" s="8">
        <v>96</v>
      </c>
      <c r="P188" s="8">
        <v>12</v>
      </c>
      <c r="Q188" s="8">
        <v>108</v>
      </c>
      <c r="R188" s="8" t="s">
        <v>79</v>
      </c>
      <c r="S188" s="46">
        <v>2000000</v>
      </c>
      <c r="T188" s="46" t="s">
        <v>489</v>
      </c>
      <c r="U188" s="46" t="s">
        <v>490</v>
      </c>
      <c r="V188" s="66">
        <v>48215024124</v>
      </c>
      <c r="W188" s="46">
        <v>129</v>
      </c>
      <c r="X188" s="46">
        <v>17</v>
      </c>
      <c r="Y188" s="46">
        <v>4</v>
      </c>
      <c r="Z188" s="46">
        <v>8</v>
      </c>
      <c r="AA188" s="46">
        <v>4</v>
      </c>
      <c r="AB188" s="46">
        <v>7</v>
      </c>
      <c r="AC188" s="46">
        <v>1</v>
      </c>
      <c r="AD188" s="46">
        <v>170</v>
      </c>
      <c r="AE188" s="66"/>
      <c r="AF188" s="46">
        <v>1616.4485852600556</v>
      </c>
    </row>
    <row r="189" spans="1:109" ht="15" customHeight="1" x14ac:dyDescent="0.25">
      <c r="A189" s="17" t="s">
        <v>24</v>
      </c>
      <c r="B189" s="18"/>
      <c r="C189" s="79">
        <v>8142755.1479985192</v>
      </c>
      <c r="D189" s="19"/>
      <c r="E189" s="25"/>
      <c r="F189" s="24"/>
      <c r="G189" s="19"/>
      <c r="H189" s="25"/>
      <c r="I189" s="27"/>
      <c r="J189" s="25"/>
      <c r="K189" s="25"/>
      <c r="L189" s="25"/>
      <c r="M189" s="25"/>
      <c r="N189" s="19"/>
      <c r="O189" s="19"/>
      <c r="P189" s="19"/>
      <c r="Q189" s="19"/>
      <c r="R189" s="20" t="s">
        <v>20</v>
      </c>
      <c r="S189" s="45">
        <v>13950000</v>
      </c>
      <c r="T189" s="21"/>
      <c r="U189" s="19"/>
      <c r="V189" s="71"/>
      <c r="W189" s="19"/>
      <c r="X189" s="85"/>
      <c r="Y189" s="19"/>
      <c r="AC189"/>
      <c r="AD189" s="89"/>
      <c r="AE189"/>
      <c r="AF189" s="81"/>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row>
    <row r="190" spans="1:109" ht="15" x14ac:dyDescent="0.25">
      <c r="C190" s="9"/>
      <c r="F190" s="24"/>
      <c r="X190" s="87"/>
      <c r="AD190" s="87"/>
      <c r="AF190" s="82"/>
      <c r="AG190"/>
    </row>
    <row r="191" spans="1:109" customFormat="1" ht="15" customHeight="1" x14ac:dyDescent="0.25">
      <c r="A191" s="50" t="s">
        <v>51</v>
      </c>
      <c r="B191" s="8"/>
      <c r="C191" s="9"/>
      <c r="D191" s="8"/>
      <c r="E191" s="24"/>
      <c r="F191" s="24"/>
      <c r="G191" s="8"/>
      <c r="H191" s="24"/>
      <c r="I191" s="8"/>
      <c r="J191" s="24"/>
      <c r="K191" s="24"/>
      <c r="L191" s="24"/>
      <c r="M191" s="24"/>
      <c r="N191" s="8"/>
      <c r="O191" s="8"/>
      <c r="P191" s="8"/>
      <c r="Q191" s="8"/>
      <c r="R191" s="8"/>
      <c r="S191" s="46"/>
      <c r="T191" s="8"/>
      <c r="U191" s="8"/>
      <c r="V191" s="66"/>
      <c r="W191" s="8"/>
      <c r="X191" s="87"/>
      <c r="Y191" s="8"/>
      <c r="Z191" s="8"/>
      <c r="AA191" s="14"/>
      <c r="AB191" s="14"/>
      <c r="AD191" s="89"/>
      <c r="AF191" s="81"/>
    </row>
    <row r="192" spans="1:109" customFormat="1" ht="15" customHeight="1" x14ac:dyDescent="0.25">
      <c r="A192" s="8">
        <v>26007</v>
      </c>
      <c r="B192" s="8" t="s">
        <v>505</v>
      </c>
      <c r="C192" s="8" t="s">
        <v>506</v>
      </c>
      <c r="D192" s="8" t="s">
        <v>507</v>
      </c>
      <c r="E192" s="8" t="s">
        <v>541</v>
      </c>
      <c r="F192" s="8">
        <v>79720</v>
      </c>
      <c r="G192" s="8" t="s">
        <v>508</v>
      </c>
      <c r="H192" s="8">
        <v>12</v>
      </c>
      <c r="I192" s="8" t="s">
        <v>509</v>
      </c>
      <c r="J192" s="8"/>
      <c r="K192" s="8"/>
      <c r="L192" s="8"/>
      <c r="M192" s="8"/>
      <c r="N192" s="8" t="s">
        <v>158</v>
      </c>
      <c r="O192" s="8">
        <v>39</v>
      </c>
      <c r="P192" s="8">
        <v>5</v>
      </c>
      <c r="Q192" s="8">
        <v>44</v>
      </c>
      <c r="R192" s="8" t="s">
        <v>90</v>
      </c>
      <c r="S192" s="46">
        <v>1125000</v>
      </c>
      <c r="T192" s="46" t="s">
        <v>183</v>
      </c>
      <c r="U192" s="46" t="s">
        <v>184</v>
      </c>
      <c r="V192" s="66">
        <v>48227950700</v>
      </c>
      <c r="W192" s="46">
        <v>91</v>
      </c>
      <c r="X192" s="46">
        <v>17</v>
      </c>
      <c r="Y192" s="46">
        <v>4</v>
      </c>
      <c r="Z192" s="46">
        <v>8</v>
      </c>
      <c r="AA192" s="46">
        <v>4</v>
      </c>
      <c r="AB192" s="46">
        <v>0</v>
      </c>
      <c r="AC192" s="46">
        <v>0</v>
      </c>
      <c r="AD192" s="46">
        <v>124</v>
      </c>
      <c r="AE192" s="66"/>
      <c r="AF192" s="46">
        <v>5876.4726522987912</v>
      </c>
      <c r="AG192" s="46" t="s">
        <v>566</v>
      </c>
    </row>
    <row r="193" spans="1:109" ht="15" customHeight="1" x14ac:dyDescent="0.25">
      <c r="A193" s="17" t="s">
        <v>24</v>
      </c>
      <c r="B193" s="18"/>
      <c r="C193" s="79">
        <v>750000</v>
      </c>
      <c r="D193" s="19"/>
      <c r="E193" s="25"/>
      <c r="F193" s="24"/>
      <c r="G193" s="19"/>
      <c r="H193" s="25"/>
      <c r="I193" s="27"/>
      <c r="J193" s="25"/>
      <c r="K193" s="25"/>
      <c r="L193" s="25"/>
      <c r="M193" s="25"/>
      <c r="N193" s="19"/>
      <c r="O193" s="19"/>
      <c r="P193" s="19"/>
      <c r="Q193" s="19"/>
      <c r="R193" s="20" t="s">
        <v>20</v>
      </c>
      <c r="S193" s="45">
        <v>1125000</v>
      </c>
      <c r="T193" s="21"/>
      <c r="U193" s="19"/>
      <c r="V193" s="71"/>
      <c r="W193" s="19"/>
      <c r="X193" s="85"/>
      <c r="Y193" s="19"/>
      <c r="AC193"/>
      <c r="AD193" s="89"/>
      <c r="AE193"/>
      <c r="AF193" s="81"/>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row>
    <row r="194" spans="1:109" ht="15" customHeight="1" x14ac:dyDescent="0.25">
      <c r="C194" s="9"/>
      <c r="F194" s="24"/>
      <c r="X194" s="87"/>
      <c r="AD194" s="87"/>
      <c r="AF194" s="82"/>
      <c r="AG194"/>
    </row>
    <row r="195" spans="1:109" ht="15" customHeight="1" x14ac:dyDescent="0.25">
      <c r="A195" s="50" t="s">
        <v>52</v>
      </c>
      <c r="C195" s="9"/>
      <c r="F195" s="24"/>
      <c r="X195" s="87"/>
      <c r="AD195" s="87"/>
      <c r="AF195" s="82"/>
      <c r="AG195"/>
    </row>
    <row r="196" spans="1:109" customFormat="1" ht="15" x14ac:dyDescent="0.25">
      <c r="A196" s="8">
        <v>26079</v>
      </c>
      <c r="B196" s="8" t="s">
        <v>510</v>
      </c>
      <c r="C196" s="8" t="s">
        <v>511</v>
      </c>
      <c r="D196" s="8" t="s">
        <v>512</v>
      </c>
      <c r="E196" s="8" t="s">
        <v>541</v>
      </c>
      <c r="F196" s="8">
        <v>76904</v>
      </c>
      <c r="G196" s="8" t="s">
        <v>513</v>
      </c>
      <c r="H196" s="8">
        <v>12</v>
      </c>
      <c r="I196" s="8" t="s">
        <v>109</v>
      </c>
      <c r="J196" s="8"/>
      <c r="K196" s="8"/>
      <c r="L196" s="8"/>
      <c r="M196" s="8"/>
      <c r="N196" s="8" t="s">
        <v>78</v>
      </c>
      <c r="O196" s="8">
        <v>80</v>
      </c>
      <c r="P196" s="8">
        <v>0</v>
      </c>
      <c r="Q196" s="8">
        <v>80</v>
      </c>
      <c r="R196" s="8" t="s">
        <v>79</v>
      </c>
      <c r="S196" s="46">
        <v>2000000</v>
      </c>
      <c r="T196" s="46" t="s">
        <v>183</v>
      </c>
      <c r="U196" s="46" t="s">
        <v>184</v>
      </c>
      <c r="V196" s="66">
        <v>48451001301</v>
      </c>
      <c r="W196" s="46">
        <v>138</v>
      </c>
      <c r="X196" s="46">
        <v>17</v>
      </c>
      <c r="Y196" s="46">
        <v>4</v>
      </c>
      <c r="Z196" s="46">
        <v>8</v>
      </c>
      <c r="AA196" s="46">
        <v>4</v>
      </c>
      <c r="AB196" s="46">
        <v>0</v>
      </c>
      <c r="AC196" s="46">
        <v>1</v>
      </c>
      <c r="AD196" s="46">
        <v>172</v>
      </c>
      <c r="AE196" s="66"/>
      <c r="AF196" s="46">
        <v>1785.1875910766266</v>
      </c>
    </row>
    <row r="197" spans="1:109" customFormat="1" ht="15" x14ac:dyDescent="0.25">
      <c r="A197" s="8">
        <v>26220</v>
      </c>
      <c r="B197" s="8" t="s">
        <v>520</v>
      </c>
      <c r="C197" s="8" t="s">
        <v>521</v>
      </c>
      <c r="D197" s="8" t="s">
        <v>522</v>
      </c>
      <c r="E197" s="8" t="s">
        <v>541</v>
      </c>
      <c r="F197" s="8">
        <v>79701</v>
      </c>
      <c r="G197" s="8" t="s">
        <v>522</v>
      </c>
      <c r="H197" s="8">
        <v>12</v>
      </c>
      <c r="I197" s="8" t="s">
        <v>109</v>
      </c>
      <c r="J197" s="8"/>
      <c r="K197" s="8"/>
      <c r="L197" s="8"/>
      <c r="M197" s="8"/>
      <c r="N197" s="8" t="s">
        <v>549</v>
      </c>
      <c r="O197" s="8">
        <v>74</v>
      </c>
      <c r="P197" s="8">
        <v>4</v>
      </c>
      <c r="Q197" s="8">
        <v>78</v>
      </c>
      <c r="R197" s="8" t="s">
        <v>79</v>
      </c>
      <c r="S197" s="46">
        <v>2000000</v>
      </c>
      <c r="T197" s="46" t="s">
        <v>207</v>
      </c>
      <c r="U197" s="46" t="s">
        <v>208</v>
      </c>
      <c r="V197" s="66">
        <v>48329010200</v>
      </c>
      <c r="W197" s="46">
        <v>138</v>
      </c>
      <c r="X197" s="46">
        <v>17</v>
      </c>
      <c r="Y197" s="46">
        <v>4</v>
      </c>
      <c r="Z197" s="46">
        <v>8</v>
      </c>
      <c r="AA197" s="46">
        <v>4</v>
      </c>
      <c r="AB197" s="46">
        <v>0</v>
      </c>
      <c r="AC197" s="46">
        <v>1</v>
      </c>
      <c r="AD197" s="46">
        <v>172</v>
      </c>
      <c r="AE197" s="66"/>
      <c r="AF197" s="46">
        <v>2590.8539612686282</v>
      </c>
    </row>
    <row r="198" spans="1:109" customFormat="1" ht="15" x14ac:dyDescent="0.25">
      <c r="A198" s="62">
        <v>26154</v>
      </c>
      <c r="B198" s="8" t="s">
        <v>514</v>
      </c>
      <c r="C198" s="8" t="s">
        <v>515</v>
      </c>
      <c r="D198" s="8" t="s">
        <v>516</v>
      </c>
      <c r="E198" s="8" t="s">
        <v>541</v>
      </c>
      <c r="F198" s="8">
        <v>79761</v>
      </c>
      <c r="G198" s="8" t="s">
        <v>517</v>
      </c>
      <c r="H198" s="8">
        <v>12</v>
      </c>
      <c r="I198" s="8" t="s">
        <v>109</v>
      </c>
      <c r="J198" s="8"/>
      <c r="K198" s="8"/>
      <c r="L198" s="8"/>
      <c r="M198" s="8"/>
      <c r="N198" s="8" t="s">
        <v>78</v>
      </c>
      <c r="O198" s="8">
        <v>96</v>
      </c>
      <c r="P198" s="8">
        <v>0</v>
      </c>
      <c r="Q198" s="8">
        <v>96</v>
      </c>
      <c r="R198" s="8" t="s">
        <v>90</v>
      </c>
      <c r="S198" s="46">
        <v>2000000</v>
      </c>
      <c r="T198" s="46" t="s">
        <v>518</v>
      </c>
      <c r="U198" s="46" t="s">
        <v>519</v>
      </c>
      <c r="V198" s="66">
        <v>48135003100</v>
      </c>
      <c r="W198" s="46">
        <v>129</v>
      </c>
      <c r="X198" s="46">
        <v>17</v>
      </c>
      <c r="Y198" s="46">
        <v>4</v>
      </c>
      <c r="Z198" s="46">
        <v>8</v>
      </c>
      <c r="AA198" s="46">
        <v>4</v>
      </c>
      <c r="AB198" s="46">
        <v>7</v>
      </c>
      <c r="AC198" s="46">
        <v>1</v>
      </c>
      <c r="AD198" s="46">
        <v>170</v>
      </c>
      <c r="AE198" s="66"/>
      <c r="AF198" s="46">
        <v>2072.5099919520217</v>
      </c>
      <c r="AG198" s="105"/>
    </row>
    <row r="199" spans="1:109" ht="15" customHeight="1" x14ac:dyDescent="0.25">
      <c r="A199" s="17" t="s">
        <v>24</v>
      </c>
      <c r="B199" s="18"/>
      <c r="C199" s="79">
        <v>1355342.1771789226</v>
      </c>
      <c r="D199" s="19"/>
      <c r="E199" s="25"/>
      <c r="F199" s="24"/>
      <c r="G199" s="19"/>
      <c r="H199" s="25"/>
      <c r="I199" s="27"/>
      <c r="J199" s="25"/>
      <c r="K199" s="25"/>
      <c r="L199" s="25"/>
      <c r="M199" s="25"/>
      <c r="N199" s="19"/>
      <c r="O199" s="19"/>
      <c r="P199" s="19"/>
      <c r="Q199" s="19"/>
      <c r="R199" s="20" t="s">
        <v>20</v>
      </c>
      <c r="S199" s="45">
        <v>6000000</v>
      </c>
      <c r="T199" s="21"/>
      <c r="U199" s="19"/>
      <c r="V199" s="71"/>
      <c r="W199" s="19"/>
      <c r="X199" s="85"/>
      <c r="Y199" s="19"/>
      <c r="AC199"/>
      <c r="AD199" s="89"/>
      <c r="AE199"/>
      <c r="AF199" s="81"/>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row>
    <row r="200" spans="1:109" ht="15" customHeight="1" x14ac:dyDescent="0.25">
      <c r="C200" s="9"/>
      <c r="F200" s="24"/>
      <c r="X200" s="87"/>
      <c r="AD200" s="87"/>
      <c r="AF200" s="82"/>
      <c r="AG200"/>
    </row>
    <row r="201" spans="1:109" ht="15" customHeight="1" x14ac:dyDescent="0.25">
      <c r="A201" s="50" t="s">
        <v>53</v>
      </c>
      <c r="C201" s="9"/>
      <c r="F201" s="24"/>
      <c r="X201" s="87"/>
      <c r="AD201" s="87"/>
      <c r="AF201" s="82"/>
      <c r="AG201"/>
    </row>
    <row r="202" spans="1:109" ht="15" customHeight="1" x14ac:dyDescent="0.25">
      <c r="A202" s="62">
        <v>26127</v>
      </c>
      <c r="B202" s="8" t="s">
        <v>523</v>
      </c>
      <c r="C202" s="8" t="s">
        <v>524</v>
      </c>
      <c r="D202" s="8" t="s">
        <v>525</v>
      </c>
      <c r="E202" s="8" t="s">
        <v>541</v>
      </c>
      <c r="F202" s="8">
        <v>79821</v>
      </c>
      <c r="G202" s="8" t="s">
        <v>526</v>
      </c>
      <c r="H202" s="8">
        <v>13</v>
      </c>
      <c r="I202" s="8" t="s">
        <v>76</v>
      </c>
      <c r="J202" s="8"/>
      <c r="K202" s="8"/>
      <c r="L202" s="8"/>
      <c r="M202" s="8"/>
      <c r="N202" s="8" t="s">
        <v>158</v>
      </c>
      <c r="O202" s="8">
        <v>27</v>
      </c>
      <c r="P202" s="8">
        <v>0</v>
      </c>
      <c r="Q202" s="8">
        <v>27</v>
      </c>
      <c r="R202" s="8" t="s">
        <v>79</v>
      </c>
      <c r="S202" s="46">
        <v>1125000</v>
      </c>
      <c r="T202" s="46" t="s">
        <v>527</v>
      </c>
      <c r="U202" s="46" t="s">
        <v>528</v>
      </c>
      <c r="V202" s="66">
        <v>48141010203</v>
      </c>
      <c r="W202" s="46">
        <v>118</v>
      </c>
      <c r="X202" s="46">
        <v>17</v>
      </c>
      <c r="Y202" s="46">
        <v>4</v>
      </c>
      <c r="Z202" s="46">
        <v>8</v>
      </c>
      <c r="AA202" s="46">
        <v>4</v>
      </c>
      <c r="AB202" s="46">
        <v>0</v>
      </c>
      <c r="AC202" s="46">
        <v>0</v>
      </c>
      <c r="AD202" s="46">
        <v>151</v>
      </c>
      <c r="AE202" s="66"/>
      <c r="AF202" s="46">
        <v>5864.2789870298184</v>
      </c>
      <c r="AG202" s="46" t="s">
        <v>566</v>
      </c>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row>
    <row r="203" spans="1:109" customFormat="1" ht="15" x14ac:dyDescent="0.25">
      <c r="A203" s="62">
        <v>26128</v>
      </c>
      <c r="B203" s="8" t="s">
        <v>529</v>
      </c>
      <c r="C203" s="8" t="s">
        <v>530</v>
      </c>
      <c r="D203" s="8" t="s">
        <v>531</v>
      </c>
      <c r="E203" s="8" t="s">
        <v>541</v>
      </c>
      <c r="F203" s="8">
        <v>79838</v>
      </c>
      <c r="G203" s="8" t="s">
        <v>526</v>
      </c>
      <c r="H203" s="8">
        <v>13</v>
      </c>
      <c r="I203" s="8" t="s">
        <v>76</v>
      </c>
      <c r="J203" s="8"/>
      <c r="K203" s="8"/>
      <c r="L203" s="8"/>
      <c r="M203" s="8"/>
      <c r="N203" s="8" t="s">
        <v>158</v>
      </c>
      <c r="O203" s="8">
        <v>30</v>
      </c>
      <c r="P203" s="8">
        <v>0</v>
      </c>
      <c r="Q203" s="8">
        <v>30</v>
      </c>
      <c r="R203" s="8" t="s">
        <v>79</v>
      </c>
      <c r="S203" s="46">
        <v>1125000</v>
      </c>
      <c r="T203" s="46" t="s">
        <v>527</v>
      </c>
      <c r="U203" s="46" t="s">
        <v>528</v>
      </c>
      <c r="V203" s="66">
        <v>48141010505</v>
      </c>
      <c r="W203" s="46">
        <v>123</v>
      </c>
      <c r="X203" s="46">
        <v>0</v>
      </c>
      <c r="Y203" s="46">
        <v>4</v>
      </c>
      <c r="Z203" s="46">
        <v>8</v>
      </c>
      <c r="AA203" s="46">
        <v>4</v>
      </c>
      <c r="AB203" s="46">
        <v>0</v>
      </c>
      <c r="AC203" s="46">
        <v>0</v>
      </c>
      <c r="AD203" s="46">
        <v>139</v>
      </c>
      <c r="AE203" s="66"/>
      <c r="AF203" s="46">
        <v>4876.9628070736744</v>
      </c>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row>
    <row r="204" spans="1:109" ht="15" customHeight="1" x14ac:dyDescent="0.25">
      <c r="A204" s="17" t="s">
        <v>24</v>
      </c>
      <c r="B204" s="18"/>
      <c r="C204" s="79">
        <v>750000</v>
      </c>
      <c r="D204" s="19"/>
      <c r="E204" s="25"/>
      <c r="F204" s="24"/>
      <c r="G204" s="19"/>
      <c r="H204" s="25"/>
      <c r="I204" s="27"/>
      <c r="J204" s="25"/>
      <c r="K204" s="25"/>
      <c r="L204" s="25"/>
      <c r="M204" s="25"/>
      <c r="N204" s="19"/>
      <c r="O204" s="19"/>
      <c r="P204" s="19"/>
      <c r="Q204" s="19"/>
      <c r="R204" s="20" t="s">
        <v>20</v>
      </c>
      <c r="S204" s="45">
        <v>2250000</v>
      </c>
      <c r="T204" s="21"/>
      <c r="U204" s="19"/>
      <c r="V204" s="71"/>
      <c r="W204" s="19"/>
      <c r="X204" s="85"/>
      <c r="Y204" s="19"/>
      <c r="AC204"/>
      <c r="AD204" s="89"/>
      <c r="AE204"/>
      <c r="AF204" s="81"/>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row>
    <row r="205" spans="1:109" ht="15" customHeight="1" x14ac:dyDescent="0.25">
      <c r="C205" s="9"/>
      <c r="F205" s="24"/>
      <c r="X205" s="87"/>
      <c r="AD205" s="87"/>
      <c r="AF205" s="82"/>
      <c r="AG205"/>
    </row>
    <row r="206" spans="1:109" customFormat="1" ht="15" customHeight="1" x14ac:dyDescent="0.25">
      <c r="A206" s="50" t="s">
        <v>54</v>
      </c>
      <c r="B206" s="8"/>
      <c r="C206" s="9"/>
      <c r="D206" s="8"/>
      <c r="E206" s="24"/>
      <c r="F206" s="24"/>
      <c r="G206" s="8"/>
      <c r="H206" s="24"/>
      <c r="I206" s="8"/>
      <c r="J206" s="24"/>
      <c r="K206" s="24"/>
      <c r="L206" s="24"/>
      <c r="M206" s="24"/>
      <c r="N206" s="8"/>
      <c r="O206" s="8"/>
      <c r="P206" s="8"/>
      <c r="Q206" s="8"/>
      <c r="R206" s="8"/>
      <c r="S206" s="46"/>
      <c r="T206" s="8"/>
      <c r="U206" s="8"/>
      <c r="V206" s="66"/>
      <c r="W206" s="8"/>
      <c r="X206" s="87"/>
      <c r="Y206" s="8"/>
      <c r="Z206" s="8"/>
      <c r="AA206" s="14"/>
      <c r="AB206" s="14"/>
      <c r="AD206" s="89"/>
      <c r="AF206" s="81"/>
    </row>
    <row r="207" spans="1:109" customFormat="1" ht="15" customHeight="1" x14ac:dyDescent="0.25">
      <c r="A207" s="62">
        <v>26247</v>
      </c>
      <c r="B207" s="8" t="s">
        <v>539</v>
      </c>
      <c r="C207" s="8" t="s">
        <v>540</v>
      </c>
      <c r="D207" s="8" t="s">
        <v>526</v>
      </c>
      <c r="E207" s="8" t="s">
        <v>541</v>
      </c>
      <c r="F207" s="8">
        <v>79904</v>
      </c>
      <c r="G207" s="8" t="s">
        <v>526</v>
      </c>
      <c r="H207" s="8">
        <v>13</v>
      </c>
      <c r="I207" s="8" t="s">
        <v>109</v>
      </c>
      <c r="J207" s="8"/>
      <c r="K207" s="8"/>
      <c r="L207" s="8" t="s">
        <v>77</v>
      </c>
      <c r="M207" s="8"/>
      <c r="N207" s="8" t="s">
        <v>158</v>
      </c>
      <c r="O207" s="8">
        <v>80</v>
      </c>
      <c r="P207" s="8">
        <v>0</v>
      </c>
      <c r="Q207" s="8">
        <v>80</v>
      </c>
      <c r="R207" s="8" t="s">
        <v>79</v>
      </c>
      <c r="S207" s="46">
        <v>2000000</v>
      </c>
      <c r="T207" s="46" t="s">
        <v>536</v>
      </c>
      <c r="U207" s="46" t="s">
        <v>208</v>
      </c>
      <c r="V207" s="66">
        <v>48141000404</v>
      </c>
      <c r="W207" s="46">
        <v>112</v>
      </c>
      <c r="X207" s="46">
        <v>17</v>
      </c>
      <c r="Y207" s="46">
        <v>4</v>
      </c>
      <c r="Z207" s="46">
        <v>8</v>
      </c>
      <c r="AA207" s="46">
        <v>4</v>
      </c>
      <c r="AB207" s="46">
        <v>7</v>
      </c>
      <c r="AC207" s="46">
        <v>1</v>
      </c>
      <c r="AD207" s="46">
        <v>153</v>
      </c>
      <c r="AE207" s="66"/>
      <c r="AF207" s="46">
        <v>2652.6027999764365</v>
      </c>
    </row>
    <row r="208" spans="1:109" customFormat="1" ht="15" customHeight="1" x14ac:dyDescent="0.25">
      <c r="A208" s="8">
        <v>26245</v>
      </c>
      <c r="B208" s="8" t="s">
        <v>534</v>
      </c>
      <c r="C208" s="8" t="s">
        <v>535</v>
      </c>
      <c r="D208" s="8" t="s">
        <v>526</v>
      </c>
      <c r="E208" s="8" t="s">
        <v>541</v>
      </c>
      <c r="F208" s="8">
        <v>79905</v>
      </c>
      <c r="G208" s="8" t="s">
        <v>526</v>
      </c>
      <c r="H208" s="8">
        <v>13</v>
      </c>
      <c r="I208" s="8" t="s">
        <v>109</v>
      </c>
      <c r="J208" s="8"/>
      <c r="K208" s="8"/>
      <c r="L208" s="8" t="s">
        <v>77</v>
      </c>
      <c r="M208" s="8"/>
      <c r="N208" s="8" t="s">
        <v>158</v>
      </c>
      <c r="O208" s="8">
        <v>72</v>
      </c>
      <c r="P208" s="8">
        <v>0</v>
      </c>
      <c r="Q208" s="8">
        <v>72</v>
      </c>
      <c r="R208" s="8" t="s">
        <v>90</v>
      </c>
      <c r="S208" s="46">
        <v>2000000</v>
      </c>
      <c r="T208" s="46" t="s">
        <v>536</v>
      </c>
      <c r="U208" s="46" t="s">
        <v>208</v>
      </c>
      <c r="V208" s="66">
        <v>48141003100</v>
      </c>
      <c r="W208" s="46">
        <v>110</v>
      </c>
      <c r="X208" s="46">
        <v>17</v>
      </c>
      <c r="Y208" s="46">
        <v>4</v>
      </c>
      <c r="Z208" s="46">
        <v>8</v>
      </c>
      <c r="AA208" s="46">
        <v>4</v>
      </c>
      <c r="AB208" s="46">
        <v>7</v>
      </c>
      <c r="AC208" s="46">
        <v>1</v>
      </c>
      <c r="AD208" s="46">
        <v>151</v>
      </c>
      <c r="AE208" s="66"/>
      <c r="AF208" s="46">
        <v>3015.187123321457</v>
      </c>
    </row>
    <row r="209" spans="1:109" customFormat="1" ht="15" x14ac:dyDescent="0.25">
      <c r="A209" s="8">
        <v>26246</v>
      </c>
      <c r="B209" s="8" t="s">
        <v>537</v>
      </c>
      <c r="C209" s="8" t="s">
        <v>538</v>
      </c>
      <c r="D209" s="8" t="s">
        <v>526</v>
      </c>
      <c r="E209" s="8" t="s">
        <v>541</v>
      </c>
      <c r="F209" s="8">
        <v>79938</v>
      </c>
      <c r="G209" s="8" t="s">
        <v>526</v>
      </c>
      <c r="H209" s="8">
        <v>13</v>
      </c>
      <c r="I209" s="8" t="s">
        <v>109</v>
      </c>
      <c r="J209" s="8"/>
      <c r="K209" s="8"/>
      <c r="L209" s="8" t="s">
        <v>77</v>
      </c>
      <c r="M209" s="8"/>
      <c r="N209" s="8" t="s">
        <v>158</v>
      </c>
      <c r="O209" s="8">
        <v>64</v>
      </c>
      <c r="P209" s="8">
        <v>0</v>
      </c>
      <c r="Q209" s="8">
        <v>64</v>
      </c>
      <c r="R209" s="8" t="s">
        <v>90</v>
      </c>
      <c r="S209" s="46">
        <v>1587568</v>
      </c>
      <c r="T209" s="46" t="s">
        <v>536</v>
      </c>
      <c r="U209" s="46" t="s">
        <v>208</v>
      </c>
      <c r="V209" s="66">
        <v>48141010329</v>
      </c>
      <c r="W209" s="46">
        <v>117</v>
      </c>
      <c r="X209" s="46">
        <v>17</v>
      </c>
      <c r="Y209" s="46">
        <v>4</v>
      </c>
      <c r="Z209" s="46">
        <v>8</v>
      </c>
      <c r="AA209" s="46">
        <v>4</v>
      </c>
      <c r="AB209" s="46">
        <v>0</v>
      </c>
      <c r="AC209" s="46">
        <v>1</v>
      </c>
      <c r="AD209" s="46">
        <v>151</v>
      </c>
      <c r="AE209" s="66"/>
      <c r="AF209" s="46">
        <v>5725.4046284838469</v>
      </c>
    </row>
    <row r="210" spans="1:109" customFormat="1" ht="15" x14ac:dyDescent="0.25">
      <c r="A210" s="8">
        <v>26130</v>
      </c>
      <c r="B210" s="8" t="s">
        <v>532</v>
      </c>
      <c r="C210" s="8" t="s">
        <v>533</v>
      </c>
      <c r="D210" s="8" t="s">
        <v>526</v>
      </c>
      <c r="E210" s="8" t="s">
        <v>541</v>
      </c>
      <c r="F210" s="8">
        <v>79938</v>
      </c>
      <c r="G210" s="8" t="s">
        <v>526</v>
      </c>
      <c r="H210" s="8">
        <v>13</v>
      </c>
      <c r="I210" s="8" t="s">
        <v>109</v>
      </c>
      <c r="J210" s="8"/>
      <c r="K210" s="8"/>
      <c r="L210" s="8"/>
      <c r="M210" s="8"/>
      <c r="N210" s="8" t="s">
        <v>158</v>
      </c>
      <c r="O210" s="8">
        <v>40</v>
      </c>
      <c r="P210" s="8">
        <v>0</v>
      </c>
      <c r="Q210" s="8">
        <v>40</v>
      </c>
      <c r="R210" s="8" t="s">
        <v>79</v>
      </c>
      <c r="S210" s="46">
        <v>1660000</v>
      </c>
      <c r="T210" s="46" t="s">
        <v>527</v>
      </c>
      <c r="U210" s="46" t="s">
        <v>528</v>
      </c>
      <c r="V210" s="66">
        <v>48141010368</v>
      </c>
      <c r="W210" s="46">
        <v>134</v>
      </c>
      <c r="X210" s="46">
        <v>0</v>
      </c>
      <c r="Y210" s="46">
        <v>4</v>
      </c>
      <c r="Z210" s="46">
        <v>8</v>
      </c>
      <c r="AA210" s="46">
        <v>4</v>
      </c>
      <c r="AB210" s="46">
        <v>0</v>
      </c>
      <c r="AC210" s="46">
        <v>1</v>
      </c>
      <c r="AD210" s="46">
        <v>151</v>
      </c>
      <c r="AE210" s="66"/>
      <c r="AF210" s="46">
        <v>7850.3663838200428</v>
      </c>
    </row>
    <row r="211" spans="1:109" ht="15" x14ac:dyDescent="0.25">
      <c r="A211" s="17" t="s">
        <v>24</v>
      </c>
      <c r="B211" s="18"/>
      <c r="C211" s="78">
        <v>3639240.4996029078</v>
      </c>
      <c r="D211" s="19"/>
      <c r="E211" s="25"/>
      <c r="F211" s="19"/>
      <c r="G211" s="19"/>
      <c r="H211" s="25"/>
      <c r="I211" s="27"/>
      <c r="J211" s="25"/>
      <c r="K211" s="25"/>
      <c r="L211" s="25"/>
      <c r="M211" s="25"/>
      <c r="N211" s="19"/>
      <c r="O211" s="19"/>
      <c r="P211" s="19"/>
      <c r="Q211" s="19"/>
      <c r="R211" s="20" t="s">
        <v>20</v>
      </c>
      <c r="S211" s="45">
        <f>SUM(S207:S210)</f>
        <v>7247568</v>
      </c>
      <c r="T211" s="21"/>
      <c r="U211" s="19"/>
      <c r="V211" s="71"/>
      <c r="W211" s="19"/>
      <c r="X211" s="85"/>
      <c r="Y211" s="19"/>
      <c r="AC211"/>
      <c r="AD211" s="89"/>
      <c r="AE211"/>
      <c r="AF211" s="8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row>
    <row r="212" spans="1:109" x14ac:dyDescent="0.2">
      <c r="C212" s="63"/>
      <c r="X212" s="87"/>
      <c r="AD212" s="87"/>
      <c r="AF212" s="82"/>
    </row>
    <row r="213" spans="1:109" ht="15" customHeight="1" x14ac:dyDescent="0.2">
      <c r="A213" s="51" t="s">
        <v>59</v>
      </c>
      <c r="B213" s="28"/>
      <c r="C213" s="77">
        <f>SUM(C211,C204,C199,C193,C189,C179,C173,C168,C161,C153,C148,C141,C136,C128,C124,C105,C98,C93,C89,C84,C79,C59,C54,C49,C44,C36,C30)</f>
        <v>110465145.53600001</v>
      </c>
      <c r="D213" s="28" t="s">
        <v>68</v>
      </c>
      <c r="E213" s="30"/>
      <c r="F213" s="92">
        <v>115</v>
      </c>
      <c r="G213" s="28"/>
      <c r="H213" s="30"/>
      <c r="I213" s="28"/>
      <c r="J213" s="30"/>
      <c r="K213" s="107" t="s">
        <v>55</v>
      </c>
      <c r="L213" s="107"/>
      <c r="M213" s="107"/>
      <c r="N213" s="107"/>
      <c r="O213" s="107"/>
      <c r="P213" s="107"/>
      <c r="Q213" s="107"/>
      <c r="R213" s="107"/>
      <c r="S213" s="93">
        <f>SUM(S211,S204,S199,S193,S189,S179,S173,S168,S161,S153,S148,S141,S136,S124,S105,S98,S93,S89,S84,S79,S59,S54,S49,S44,S36,S30)</f>
        <v>190306986.88574502</v>
      </c>
      <c r="T213" s="29"/>
      <c r="X213" s="87"/>
      <c r="AD213" s="87"/>
    </row>
    <row r="214" spans="1:109" x14ac:dyDescent="0.2">
      <c r="X214" s="87"/>
      <c r="AD214" s="87"/>
    </row>
    <row r="218" spans="1:109" x14ac:dyDescent="0.2">
      <c r="A218" s="76"/>
    </row>
    <row r="219" spans="1:109" x14ac:dyDescent="0.2">
      <c r="A219" s="76"/>
    </row>
    <row r="220" spans="1:109" x14ac:dyDescent="0.2">
      <c r="A220" s="76"/>
    </row>
    <row r="221" spans="1:109" x14ac:dyDescent="0.2">
      <c r="A221" s="76"/>
    </row>
  </sheetData>
  <sheetProtection formatCells="0" formatColumns="0" formatRows="0" insertColumns="0" insertRows="0" insertHyperlinks="0" deleteColumns="0" deleteRows="0" sort="0" autoFilter="0" pivotTables="0"/>
  <sortState xmlns:xlrd2="http://schemas.microsoft.com/office/spreadsheetml/2017/richdata2" ref="A101:DE104">
    <sortCondition sortBy="cellColor" ref="A101:A104" dxfId="0"/>
  </sortState>
  <mergeCells count="5">
    <mergeCell ref="K213:R213"/>
    <mergeCell ref="A10:B10"/>
    <mergeCell ref="A6:L9"/>
    <mergeCell ref="D10:U10"/>
    <mergeCell ref="S7:W9"/>
  </mergeCells>
  <pageMargins left="0.5" right="0.3" top="0.4" bottom="0.4" header="0.3" footer="0.3"/>
  <pageSetup paperSize="5" scale="52" fitToHeight="6" orientation="landscape" r:id="rId1"/>
  <rowBreaks count="4" manualBreakCount="4">
    <brk id="59" max="31" man="1"/>
    <brk id="85" max="31" man="1"/>
    <brk id="120" max="31" man="1"/>
    <brk id="193"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C29B3-2BB3-4FE8-8525-FAFC42009843}">
  <dimension ref="A1:D9"/>
  <sheetViews>
    <sheetView workbookViewId="0">
      <selection activeCell="C8" sqref="C8"/>
    </sheetView>
  </sheetViews>
  <sheetFormatPr defaultRowHeight="15" x14ac:dyDescent="0.25"/>
  <cols>
    <col min="1" max="1" width="16.140625" customWidth="1"/>
    <col min="2" max="2" width="24.7109375" customWidth="1"/>
    <col min="3" max="4" width="16.140625" customWidth="1"/>
  </cols>
  <sheetData>
    <row r="1" spans="1:4" ht="20.25" x14ac:dyDescent="0.3">
      <c r="A1" s="112" t="s">
        <v>554</v>
      </c>
      <c r="B1" s="112"/>
      <c r="C1" s="112"/>
      <c r="D1" s="112"/>
    </row>
    <row r="2" spans="1:4" x14ac:dyDescent="0.25">
      <c r="A2" s="113" t="s">
        <v>555</v>
      </c>
      <c r="B2" s="113"/>
      <c r="C2" s="113"/>
      <c r="D2" s="113"/>
    </row>
    <row r="3" spans="1:4" x14ac:dyDescent="0.25">
      <c r="A3" s="113"/>
      <c r="B3" s="113"/>
      <c r="C3" s="113"/>
      <c r="D3" s="113"/>
    </row>
    <row r="4" spans="1:4" x14ac:dyDescent="0.25">
      <c r="A4" s="113"/>
      <c r="B4" s="113"/>
      <c r="C4" s="113"/>
      <c r="D4" s="113"/>
    </row>
    <row r="5" spans="1:4" x14ac:dyDescent="0.25">
      <c r="A5" s="113"/>
      <c r="B5" s="113"/>
      <c r="C5" s="113"/>
      <c r="D5" s="113"/>
    </row>
    <row r="6" spans="1:4" x14ac:dyDescent="0.25">
      <c r="A6" s="98"/>
      <c r="B6" s="98"/>
      <c r="C6" s="98"/>
      <c r="D6" s="98"/>
    </row>
    <row r="7" spans="1:4" x14ac:dyDescent="0.25">
      <c r="A7" s="99" t="s">
        <v>0</v>
      </c>
      <c r="B7" s="100" t="s">
        <v>2</v>
      </c>
      <c r="C7" s="100" t="s">
        <v>556</v>
      </c>
      <c r="D7" s="101" t="s">
        <v>557</v>
      </c>
    </row>
    <row r="8" spans="1:4" x14ac:dyDescent="0.25">
      <c r="A8" s="102">
        <v>22008</v>
      </c>
      <c r="B8" s="102" t="s">
        <v>559</v>
      </c>
      <c r="C8" s="103">
        <v>144397</v>
      </c>
      <c r="D8" s="104">
        <v>46043</v>
      </c>
    </row>
    <row r="9" spans="1:4" x14ac:dyDescent="0.25">
      <c r="A9" s="102">
        <v>24001</v>
      </c>
      <c r="B9" s="102" t="s">
        <v>558</v>
      </c>
      <c r="C9" s="103">
        <v>2000000</v>
      </c>
      <c r="D9" s="104">
        <v>46128</v>
      </c>
    </row>
  </sheetData>
  <mergeCells count="2">
    <mergeCell ref="A1:D1"/>
    <mergeCell ref="A2: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Submissions</vt:lpstr>
      <vt:lpstr>Credit Returns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2026-06-05T18:41:46Z</dcterms:modified>
  <cp:category>2020 9HTC preapps</cp:category>
</cp:coreProperties>
</file>