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mfmu\2026\2026 Application Logs\Competitive\Posted Logs\"/>
    </mc:Choice>
  </mc:AlternateContent>
  <xr:revisionPtr revIDLastSave="0" documentId="13_ncr:1_{A25A1AB1-3722-4A6F-916F-63C5C5047DD7}" xr6:coauthVersionLast="47" xr6:coauthVersionMax="47" xr10:uidLastSave="{00000000-0000-0000-0000-000000000000}"/>
  <bookViews>
    <workbookView xWindow="-120" yWindow="-120" windowWidth="29040" windowHeight="15840" xr2:uid="{00000000-000D-0000-FFFF-FFFF00000000}"/>
  </bookViews>
  <sheets>
    <sheet name="Submissions" sheetId="1" r:id="rId1"/>
    <sheet name="Credit Returns" sheetId="2" r:id="rId2"/>
  </sheets>
  <definedNames>
    <definedName name="_xlnm._FilterDatabase" localSheetId="0" hidden="1">Submissions!$A$86:$DD$87</definedName>
    <definedName name="_xlnm.Print_Area" localSheetId="0">Submissions!$A$1:$AJ$205</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1" i="1" l="1"/>
  <c r="S172" i="1"/>
  <c r="S162" i="1"/>
  <c r="S144" i="1"/>
  <c r="C158" i="1" l="1"/>
  <c r="C134" i="1"/>
  <c r="C122" i="1"/>
  <c r="C79" i="1"/>
  <c r="C204" i="1" l="1"/>
  <c r="S78" i="1" l="1"/>
  <c r="S103" i="1"/>
  <c r="S149" i="1"/>
  <c r="S202" i="1"/>
  <c r="S92" i="1"/>
  <c r="S49" i="1"/>
  <c r="S204" i="1" l="1"/>
</calcChain>
</file>

<file path=xl/sharedStrings.xml><?xml version="1.0" encoding="utf-8"?>
<sst xmlns="http://schemas.openxmlformats.org/spreadsheetml/2006/main" count="1512" uniqueCount="531">
  <si>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</si>
  <si>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</si>
  <si>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</si>
  <si>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</si>
  <si>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</si>
  <si>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</si>
  <si>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</si>
  <si>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</si>
  <si>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</si>
  <si>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</si>
  <si>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</si>
  <si>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</si>
  <si>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</si>
  <si>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</si>
  <si>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</si>
  <si>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</si>
  <si>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</si>
  <si>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</si>
  <si>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</si>
  <si>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</si>
  <si>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</si>
  <si>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</si>
  <si>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</si>
  <si>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</si>
  <si>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</si>
  <si>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</si>
  <si>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</si>
  <si>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</si>
  <si>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</si>
  <si>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</si>
  <si>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</si>
  <si>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</si>
  <si>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</si>
  <si>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</si>
  <si>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</si>
  <si>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</si>
  <si>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</si>
  <si>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</si>
  <si>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</si>
  <si>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</si>
  <si>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</si>
  <si>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</si>
  <si>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</si>
  <si>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</si>
  <si>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</si>
  <si>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</si>
  <si>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</si>
  <si>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</si>
  <si>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</si>
  <si>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</si>
  <si>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</si>
  <si>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</si>
  <si>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</si>
  <si>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</si>
  <si>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</si>
  <si>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</si>
  <si>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</si>
  <si>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</si>
  <si>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</si>
  <si>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</si>
  <si>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</si>
  <si>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</si>
  <si>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</si>
  <si>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 xml:space="preserve"> §11.7(1) USDA      Tie -Breaker </t>
  </si>
  <si>
    <t>2026 Competitive (9%) Housing Tax Credit ("HTC") Program</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</si>
  <si>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</si>
  <si>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</si>
  <si>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Applications:</t>
  </si>
  <si>
    <t>Total Score</t>
  </si>
  <si>
    <t>GardenWalk of Porter</t>
  </si>
  <si>
    <t>24183 Ford Rd.</t>
  </si>
  <si>
    <t>Porter</t>
  </si>
  <si>
    <t>Montgomery</t>
  </si>
  <si>
    <t>Rural</t>
  </si>
  <si>
    <t>X</t>
  </si>
  <si>
    <t>Acquisition/Rehab</t>
  </si>
  <si>
    <t>General</t>
  </si>
  <si>
    <t>Derrick Hamilton</t>
  </si>
  <si>
    <t>Shawn Smith</t>
  </si>
  <si>
    <t>GardenWalk of Santa Fe</t>
  </si>
  <si>
    <t>12200 11th St.</t>
  </si>
  <si>
    <t>Santa Fe</t>
  </si>
  <si>
    <t>Galveston</t>
  </si>
  <si>
    <t>SavannahPark of Winnie</t>
  </si>
  <si>
    <t>218 Magnolia Ave. #33</t>
  </si>
  <si>
    <t>Winnie</t>
  </si>
  <si>
    <t>Chambers</t>
  </si>
  <si>
    <t>Elderly</t>
  </si>
  <si>
    <t>Country Village Apartments</t>
  </si>
  <si>
    <t>606 E Kennedy Avenue</t>
  </si>
  <si>
    <t>Sabinal</t>
  </si>
  <si>
    <t>Uvalde</t>
  </si>
  <si>
    <t>Dennis Hoover</t>
  </si>
  <si>
    <t>Kim Youngquist</t>
  </si>
  <si>
    <t>Casa de Valle</t>
  </si>
  <si>
    <t>201 Morning Glory Drive</t>
  </si>
  <si>
    <t>Rio Hondo</t>
  </si>
  <si>
    <t>Cameron</t>
  </si>
  <si>
    <t>Los Laureles</t>
  </si>
  <si>
    <t>1100 E Santa Rosa Ave</t>
  </si>
  <si>
    <t>Edcouch</t>
  </si>
  <si>
    <t>Hidalgo</t>
  </si>
  <si>
    <t>Stonewood Apartments</t>
  </si>
  <si>
    <t>110 N 14th St</t>
  </si>
  <si>
    <t>Midlothian</t>
  </si>
  <si>
    <t>Ellis</t>
  </si>
  <si>
    <t>Urban</t>
  </si>
  <si>
    <t>Mason Benbow</t>
  </si>
  <si>
    <t>Christina Wright</t>
  </si>
  <si>
    <t>Woodridge Apartments</t>
  </si>
  <si>
    <t>2617 US Highway 82 &amp; 2609 East Highway 82</t>
  </si>
  <si>
    <t>Gainesville</t>
  </si>
  <si>
    <t>Cooke</t>
  </si>
  <si>
    <t>Woodlawn Pines</t>
  </si>
  <si>
    <t>2710 West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</si>
  <si>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</si>
  <si>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</si>
  <si>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</si>
  <si>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</si>
  <si>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</si>
  <si>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</si>
  <si>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</si>
  <si>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</si>
  <si>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</si>
  <si>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</si>
  <si>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</si>
  <si>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</si>
  <si>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</si>
  <si>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</si>
  <si>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</si>
  <si>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</si>
  <si>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</si>
  <si>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</si>
  <si>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</si>
  <si>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</si>
  <si>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</si>
  <si>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Lazaro Guerra</t>
  </si>
  <si>
    <t>David Salazar</t>
  </si>
  <si>
    <t>Frio Bend</t>
  </si>
  <si>
    <t>3500 &amp; 3503 Camino Real</t>
  </si>
  <si>
    <t>Devonshire Station</t>
  </si>
  <si>
    <t>291 Ritchie Rd</t>
  </si>
  <si>
    <t>Hewitt</t>
  </si>
  <si>
    <t>McLennon</t>
  </si>
  <si>
    <t>Colton Kyle</t>
  </si>
  <si>
    <t>Micah Strange</t>
  </si>
  <si>
    <t>111 W Travis (f/k/a Robert E Lee Apartments)</t>
  </si>
  <si>
    <t>111 W Travis Street</t>
  </si>
  <si>
    <t>Seema Kairam</t>
  </si>
  <si>
    <t>Lucila Diaz</t>
  </si>
  <si>
    <t>Avalon at Levelland</t>
  </si>
  <si>
    <t>508 Clubview Drive</t>
  </si>
  <si>
    <t>Levelland</t>
  </si>
  <si>
    <t>Hockley</t>
  </si>
  <si>
    <t>New Construction</t>
  </si>
  <si>
    <t>Nathan Joseph</t>
  </si>
  <si>
    <t>Christopher Tritsis</t>
  </si>
  <si>
    <t>The Highlands</t>
  </si>
  <si>
    <t>1200 N Wells St</t>
  </si>
  <si>
    <t>Pampa</t>
  </si>
  <si>
    <t>Gray</t>
  </si>
  <si>
    <t>CJ Lintner</t>
  </si>
  <si>
    <t>Paul Moore</t>
  </si>
  <si>
    <t>Tecovas Terrace II</t>
  </si>
  <si>
    <t>1601 Se 28th Avenue</t>
  </si>
  <si>
    <t>Amarillo</t>
  </si>
  <si>
    <t>Potter</t>
  </si>
  <si>
    <t>Jason Lain</t>
  </si>
  <si>
    <t>Clay Cooper</t>
  </si>
  <si>
    <t>Troveta Terrace</t>
  </si>
  <si>
    <t>North end of cul-de-sac of Ross Street</t>
  </si>
  <si>
    <t>Randall</t>
  </si>
  <si>
    <t>Canyon West Senior Living</t>
  </si>
  <si>
    <t>4502 Ironton Ave</t>
  </si>
  <si>
    <t>Lubbock</t>
  </si>
  <si>
    <t>Jay Milam</t>
  </si>
  <si>
    <t>Wallace Reed</t>
  </si>
  <si>
    <t>Amarillo Lofts</t>
  </si>
  <si>
    <t>~6601 Lowes Lane</t>
  </si>
  <si>
    <t>Ronnie Gyani</t>
  </si>
  <si>
    <t>Jonathan Estrada</t>
  </si>
  <si>
    <t>58th Manor</t>
  </si>
  <si>
    <t>Northwest corner of SW 58 Ave and S Washington St</t>
  </si>
  <si>
    <t>Brian Kimes</t>
  </si>
  <si>
    <t>Jim Markel</t>
  </si>
  <si>
    <t>Abbington Gordon Lake</t>
  </si>
  <si>
    <t>Approx 400' South of Intersection of N. Pacific Ave and Council Dr</t>
  </si>
  <si>
    <t>Iowa Park</t>
  </si>
  <si>
    <t>Wichita</t>
  </si>
  <si>
    <t>Eric Buffenbarger</t>
  </si>
  <si>
    <t>Linda Pitts</t>
  </si>
  <si>
    <t>Burkburnett Royal Gardens</t>
  </si>
  <si>
    <t>~350 D W Taylor Road</t>
  </si>
  <si>
    <t xml:space="preserve">Burkburnett </t>
  </si>
  <si>
    <t>Karim Jooma</t>
  </si>
  <si>
    <t>Meghan Cano</t>
  </si>
  <si>
    <t>Parker Terrace</t>
  </si>
  <si>
    <t>NEC of N 5th St and Orange St</t>
  </si>
  <si>
    <t>Abilene</t>
  </si>
  <si>
    <t>Taylor</t>
  </si>
  <si>
    <t>Lucas Lofts</t>
  </si>
  <si>
    <t>2206 Lucas Avenue</t>
  </si>
  <si>
    <t>Wichita Falls</t>
  </si>
  <si>
    <t>April Engstrom</t>
  </si>
  <si>
    <t>Meredith Edwards</t>
  </si>
  <si>
    <t>Reserve at Terrell</t>
  </si>
  <si>
    <t>NEC Allen St and Lane St</t>
  </si>
  <si>
    <t>Terrell</t>
  </si>
  <si>
    <t>Kaufman</t>
  </si>
  <si>
    <t>Brian McGeady</t>
  </si>
  <si>
    <t>Justin Gregory</t>
  </si>
  <si>
    <t>Gainesville Trails</t>
  </si>
  <si>
    <t>420 W Garnett</t>
  </si>
  <si>
    <t>Michael Fogel</t>
  </si>
  <si>
    <t>Campbell Place</t>
  </si>
  <si>
    <t>6608, 6700, 6704 and 6710 U.S. 287 Frontage Road</t>
  </si>
  <si>
    <t>Arlington</t>
  </si>
  <si>
    <t>Tarrant</t>
  </si>
  <si>
    <t>Zachary Cavender</t>
  </si>
  <si>
    <t>Evan Bopp</t>
  </si>
  <si>
    <t>The Broderick</t>
  </si>
  <si>
    <t>12800 Coit Rd.</t>
  </si>
  <si>
    <t>Dallas</t>
  </si>
  <si>
    <t>Shannon Ortleb</t>
  </si>
  <si>
    <t>Will Henderson</t>
  </si>
  <si>
    <t>Reserve at Augustine</t>
  </si>
  <si>
    <t>115 S St Augustine Rd</t>
  </si>
  <si>
    <t>Everman Senior Living</t>
  </si>
  <si>
    <t>1700 Everman Parkway</t>
  </si>
  <si>
    <t>Fort Worth</t>
  </si>
  <si>
    <t>Jacob Mooney</t>
  </si>
  <si>
    <t>Fred Merrill</t>
  </si>
  <si>
    <t>McCart Meadows Senior Living</t>
  </si>
  <si>
    <t>7100 McCart Ave.</t>
  </si>
  <si>
    <t>Adrian Iglesias</t>
  </si>
  <si>
    <t>Travis Barber</t>
  </si>
  <si>
    <t>Patriot Pointe at Fox Ave</t>
  </si>
  <si>
    <t>SWC Fox Ave and Edmonds Ln</t>
  </si>
  <si>
    <t>Lewisville</t>
  </si>
  <si>
    <t>Denton</t>
  </si>
  <si>
    <t>The Eleanor</t>
  </si>
  <si>
    <t>Approx. 7030 W. Wheatland Rd.</t>
  </si>
  <si>
    <t>Michael Tibbetts</t>
  </si>
  <si>
    <t>Sandy Watson</t>
  </si>
  <si>
    <t>Irma Park</t>
  </si>
  <si>
    <t>1519 Circle Park Blvd</t>
  </si>
  <si>
    <t>Megan Lasch</t>
  </si>
  <si>
    <t>Bella Limon</t>
  </si>
  <si>
    <t>4311 - 4329 Belmont Ave</t>
  </si>
  <si>
    <t>TX</t>
  </si>
  <si>
    <t>Maple Lofts</t>
  </si>
  <si>
    <t>NEQ Graham St &amp; N Bagdad Rd</t>
  </si>
  <si>
    <t>Grand Prairie</t>
  </si>
  <si>
    <t>Karla Burck</t>
  </si>
  <si>
    <t>Heritage at Sublett</t>
  </si>
  <si>
    <t>2120 W Sublett Rd</t>
  </si>
  <si>
    <t>Tisha Vaidya</t>
  </si>
  <si>
    <t>Moira Concannon</t>
  </si>
  <si>
    <t>The Knox Senior Living</t>
  </si>
  <si>
    <t>1421 S Watson Road</t>
  </si>
  <si>
    <t>Shiloh Lofts</t>
  </si>
  <si>
    <t>10810 Shiloh Road</t>
  </si>
  <si>
    <t xml:space="preserve">Dallas </t>
  </si>
  <si>
    <t>Chris Applequist</t>
  </si>
  <si>
    <t>Jason Andrejchak</t>
  </si>
  <si>
    <t>View at Alta Mesa</t>
  </si>
  <si>
    <t>3025 Altamesa Blvd</t>
  </si>
  <si>
    <t>Corry Edwards Townhomes</t>
  </si>
  <si>
    <t>509 Corry A Edwards Dr</t>
  </si>
  <si>
    <t>Kennedale</t>
  </si>
  <si>
    <t>Joseph Agumadu</t>
  </si>
  <si>
    <t>Ikemefuna Enemkpali</t>
  </si>
  <si>
    <t xml:space="preserve">Palladium Denton West Living </t>
  </si>
  <si>
    <t>NEQ of Gardenview Circle and Fallmeadow Street</t>
  </si>
  <si>
    <t xml:space="preserve">Urban </t>
  </si>
  <si>
    <t>Thomas E. Huth</t>
  </si>
  <si>
    <t>Taylor Thomas</t>
  </si>
  <si>
    <t>Crown Heritage Senior Village</t>
  </si>
  <si>
    <t>Approx. 300-302 Fritz Swanson Rd (fka W Lantrip St)</t>
  </si>
  <si>
    <t>Kilgore</t>
  </si>
  <si>
    <t>Gregg</t>
  </si>
  <si>
    <t>Doak Brown</t>
  </si>
  <si>
    <t>Jack Bonnette</t>
  </si>
  <si>
    <t>Longview Senior Lofts</t>
  </si>
  <si>
    <t>2301 W Loop 281</t>
  </si>
  <si>
    <t>Longview</t>
  </si>
  <si>
    <t>Tyler Senior Village</t>
  </si>
  <si>
    <t>712 N. Broadway Ave</t>
  </si>
  <si>
    <t>Tyler</t>
  </si>
  <si>
    <t>Smith</t>
  </si>
  <si>
    <t>Livingston Estates</t>
  </si>
  <si>
    <t>Approx. 1071 W. Church St (Polk CAD ID 11545, 11755)</t>
  </si>
  <si>
    <t>Livingston</t>
  </si>
  <si>
    <t>Polk</t>
  </si>
  <si>
    <t>Jeremy Mears</t>
  </si>
  <si>
    <t>Villages at Orange</t>
  </si>
  <si>
    <t>Approx. 1725 N 37th St</t>
  </si>
  <si>
    <t>Orange</t>
  </si>
  <si>
    <t>Orange Senior Village</t>
  </si>
  <si>
    <t>1704 N 14th St</t>
  </si>
  <si>
    <t>Easy Street Lofts</t>
  </si>
  <si>
    <t xml:space="preserve">600 Easy St. </t>
  </si>
  <si>
    <t>Alejandro Martinez</t>
  </si>
  <si>
    <t>Mark A. Wilson</t>
  </si>
  <si>
    <t>Huntsville Village</t>
  </si>
  <si>
    <t>3508 Montgomery Rd</t>
  </si>
  <si>
    <t>Huntsville</t>
  </si>
  <si>
    <t>Walker</t>
  </si>
  <si>
    <t>Barbara Jordan Lofts</t>
  </si>
  <si>
    <t>600 Easy Street</t>
  </si>
  <si>
    <t>Emancipation West</t>
  </si>
  <si>
    <t>2718 Emancipation Ave.</t>
  </si>
  <si>
    <t>Houston</t>
  </si>
  <si>
    <t>Harris</t>
  </si>
  <si>
    <t>Emily Abeln</t>
  </si>
  <si>
    <t>Joel North</t>
  </si>
  <si>
    <t>The Grove at Deerbrook</t>
  </si>
  <si>
    <t>SEQ Deerbrook Park Blvd and Orchard Ridge Ln</t>
  </si>
  <si>
    <t>Jeremy Bartholomew</t>
  </si>
  <si>
    <t>Carrie Ford Compton</t>
  </si>
  <si>
    <t>Hartwood at Barker Cypress</t>
  </si>
  <si>
    <t>2501 Barker Cypress Rd.</t>
  </si>
  <si>
    <t>Nathan Kelley</t>
  </si>
  <si>
    <t>Jela Henderson</t>
  </si>
  <si>
    <t>Hartwood at Cypresswood</t>
  </si>
  <si>
    <t>22815 Cypresswood Dr.</t>
  </si>
  <si>
    <t>Spring</t>
  </si>
  <si>
    <t>Lofts at Riverside</t>
  </si>
  <si>
    <t>SWC of Riverside Grove Dr and Addicks Clodine Rd</t>
  </si>
  <si>
    <t>Fort Bend</t>
  </si>
  <si>
    <t>Russ Michaels</t>
  </si>
  <si>
    <t>Jennifer Bartlett</t>
  </si>
  <si>
    <t>Lofts at Wayfarer</t>
  </si>
  <si>
    <t>SWC of Blackhawk Blvd and Texas Sage Dr</t>
  </si>
  <si>
    <t>Residences at Sakowitz</t>
  </si>
  <si>
    <t>1702 Sakowitz Street</t>
  </si>
  <si>
    <t>The Hill</t>
  </si>
  <si>
    <t>3838 Hillcroft Ave.</t>
  </si>
  <si>
    <t>Supportive Housing</t>
  </si>
  <si>
    <t>Chris Seay</t>
  </si>
  <si>
    <t>Chris Yuko</t>
  </si>
  <si>
    <t>Oasis Gardens</t>
  </si>
  <si>
    <t>12709 Beechnut St.</t>
  </si>
  <si>
    <t>Ben St. Martin</t>
  </si>
  <si>
    <t>Iggy Grillo</t>
  </si>
  <si>
    <t>Greens at Retton</t>
  </si>
  <si>
    <t>NWC of Retton Dr. &amp; Northwest Frwy.</t>
  </si>
  <si>
    <t>Les Kilday</t>
  </si>
  <si>
    <t>Phyllis Sefeldt</t>
  </si>
  <si>
    <t>Aldine Station</t>
  </si>
  <si>
    <t>SEC of Aldine Mail Rte Rd and Fall Meadow Ln</t>
  </si>
  <si>
    <t>Ariana Brendle</t>
  </si>
  <si>
    <t>Oscar Paul</t>
  </si>
  <si>
    <t>West Fork Place</t>
  </si>
  <si>
    <t>West side of Kingwood Place, Dr., south of Kingwood Medical Drive</t>
  </si>
  <si>
    <t>Toby Williams</t>
  </si>
  <si>
    <t>Taylor Pate</t>
  </si>
  <si>
    <t>Victory Lofts</t>
  </si>
  <si>
    <t>SWQ of S Victory St and Bradmar St</t>
  </si>
  <si>
    <t>NHH Little York</t>
  </si>
  <si>
    <t>5716 Little York Road</t>
  </si>
  <si>
    <t>Ron Lastimosa</t>
  </si>
  <si>
    <t>Katie Stewart-Anchondo</t>
  </si>
  <si>
    <t>The Sunstone</t>
  </si>
  <si>
    <t>East side of State Highway 6 and South of Briar Forest Drive</t>
  </si>
  <si>
    <t>Janine Sisak</t>
  </si>
  <si>
    <t>Andrew Sinnott</t>
  </si>
  <si>
    <t>The Maven</t>
  </si>
  <si>
    <t>618 E. Highland Mall Boulevard</t>
  </si>
  <si>
    <t>Austin</t>
  </si>
  <si>
    <t>Travis</t>
  </si>
  <si>
    <t>Jordan II Apartments</t>
  </si>
  <si>
    <t>approx. 2701 1/2 Philomena St.</t>
  </si>
  <si>
    <t>Sabrina Butler</t>
  </si>
  <si>
    <t>Tillie Croxdale</t>
  </si>
  <si>
    <t>Residences@Springdale</t>
  </si>
  <si>
    <t>5612 Springdale Rd</t>
  </si>
  <si>
    <t>Stephen Brown</t>
  </si>
  <si>
    <t>Sallie Burchett</t>
  </si>
  <si>
    <t>Rowen Vale</t>
  </si>
  <si>
    <t>206 E Annie Street</t>
  </si>
  <si>
    <t>The Lenora</t>
  </si>
  <si>
    <t>4507 Menchaca Rd</t>
  </si>
  <si>
    <t>Gatesville Terrace</t>
  </si>
  <si>
    <t>300 Block of S Hwy 36 Bypass</t>
  </si>
  <si>
    <t>Gatesville</t>
  </si>
  <si>
    <t>Coryell</t>
  </si>
  <si>
    <t>Trails Apartments</t>
  </si>
  <si>
    <t>NWC of Gurley Ln &amp; S 21st St</t>
  </si>
  <si>
    <t>Waco</t>
  </si>
  <si>
    <t>McLennan</t>
  </si>
  <si>
    <t>Enrique Flores, IV</t>
  </si>
  <si>
    <t>Michael Tamez</t>
  </si>
  <si>
    <t>The Madelyn</t>
  </si>
  <si>
    <t>Approximately the 5100 Block of Desert Willow Drive</t>
  </si>
  <si>
    <t>Killeen</t>
  </si>
  <si>
    <t>Bell</t>
  </si>
  <si>
    <t>Clifton E. Phillips</t>
  </si>
  <si>
    <t>Mercedez Acuna</t>
  </si>
  <si>
    <t>Asteri Waco</t>
  </si>
  <si>
    <t>1704 South 18th Street</t>
  </si>
  <si>
    <t>Inez Russell</t>
  </si>
  <si>
    <t>Valentin DeLeon</t>
  </si>
  <si>
    <t>Stoneledge Flats</t>
  </si>
  <si>
    <t>Approx 2101 N Stoneledge Dr</t>
  </si>
  <si>
    <t>Kerrville</t>
  </si>
  <si>
    <t>Kerr</t>
  </si>
  <si>
    <t>Sarah Andre</t>
  </si>
  <si>
    <t>Rebecca Broadbent</t>
  </si>
  <si>
    <t>Roadrunner Lofts</t>
  </si>
  <si>
    <t>Approx 3400 TX  534 Loop</t>
  </si>
  <si>
    <t>Vista at Culebra</t>
  </si>
  <si>
    <t>East of Culebra Road and Arcadia Creek</t>
  </si>
  <si>
    <t>Dan Wilson</t>
  </si>
  <si>
    <t>Carine Yhap</t>
  </si>
  <si>
    <t>Village at Ellison</t>
  </si>
  <si>
    <t>1460 S. Ellison Drive</t>
  </si>
  <si>
    <t>Cindy Marquez</t>
  </si>
  <si>
    <t>Cassidy Smith</t>
  </si>
  <si>
    <t>The Judy at VIDA</t>
  </si>
  <si>
    <t xml:space="preserve">10345 S Zarzamora Street												</t>
  </si>
  <si>
    <t xml:space="preserve">78224		</t>
  </si>
  <si>
    <t xml:space="preserve">Bexar			</t>
  </si>
  <si>
    <t>Pedro Alanis</t>
  </si>
  <si>
    <t>NHH Culebra</t>
  </si>
  <si>
    <t>7796 Culebra Road</t>
  </si>
  <si>
    <t>Nuestra Tierra</t>
  </si>
  <si>
    <t>9000 block of Guilbeau Road</t>
  </si>
  <si>
    <t>Val DeLeon</t>
  </si>
  <si>
    <t>Eden Scott</t>
  </si>
  <si>
    <t>Robstown</t>
  </si>
  <si>
    <t>Nueces</t>
  </si>
  <si>
    <t>Ortiz Lofts</t>
  </si>
  <si>
    <t>NWC of County Road 44 &amp; County Road 69</t>
  </si>
  <si>
    <t>Palms at Gollihar</t>
  </si>
  <si>
    <t>5.25 Acres of Greenwood Drive and Gollihar Road</t>
  </si>
  <si>
    <t>Corpus Christi</t>
  </si>
  <si>
    <t>Sea Gulf Villas</t>
  </si>
  <si>
    <t>416 N Chaparral St</t>
  </si>
  <si>
    <t>Lisa Vecchietti</t>
  </si>
  <si>
    <t>David Fournier</t>
  </si>
  <si>
    <t>Texano Apartments</t>
  </si>
  <si>
    <t>SEC Texano Drive and S 15th St</t>
  </si>
  <si>
    <t>Whitetail Ridge</t>
  </si>
  <si>
    <t>SEQ Las Palmas Blvd. and Mars Dr., Cotulla, TX 78014</t>
  </si>
  <si>
    <t>Cotulla</t>
  </si>
  <si>
    <t>La Salle</t>
  </si>
  <si>
    <t>Deborah Welchel</t>
  </si>
  <si>
    <t>Debashish Chakravarty</t>
  </si>
  <si>
    <t>Ironwood Apartments</t>
  </si>
  <si>
    <t>NEQ of E. Dicker Rd. &amp; S. McColl Rd.</t>
  </si>
  <si>
    <t>McAllen</t>
  </si>
  <si>
    <t>Henry Flores</t>
  </si>
  <si>
    <t>Lofts at Juniors</t>
  </si>
  <si>
    <t>~305 W. Main Avenue</t>
  </si>
  <si>
    <t>Alton</t>
  </si>
  <si>
    <t>Ryan Lollis</t>
  </si>
  <si>
    <t>Sally Hedrick</t>
  </si>
  <si>
    <t>The Enclave at Riverbank</t>
  </si>
  <si>
    <t>NWQ of Riverbank Dr. and Elk Dr.</t>
  </si>
  <si>
    <t>Laredo</t>
  </si>
  <si>
    <t>Webb</t>
  </si>
  <si>
    <t>Orchid Place</t>
  </si>
  <si>
    <t>4101 N 25th Ln.</t>
  </si>
  <si>
    <t>Paredes Apartments</t>
  </si>
  <si>
    <t>Approx 5101 Paredes Line Rd</t>
  </si>
  <si>
    <t>Brownsville</t>
  </si>
  <si>
    <t>Hudson Hallmark</t>
  </si>
  <si>
    <t>NEC Ruben M Torres &amp; Hudson Blvd</t>
  </si>
  <si>
    <t>Shane Lynch</t>
  </si>
  <si>
    <t>Wallace Reed V</t>
  </si>
  <si>
    <t>Lantern at Big Spring</t>
  </si>
  <si>
    <t>NWC of Sunset Ave. and Birdwell Ln.</t>
  </si>
  <si>
    <t>Big Spring</t>
  </si>
  <si>
    <t>Howard</t>
  </si>
  <si>
    <t xml:space="preserve">Rural </t>
  </si>
  <si>
    <t>Crestwood Terrace Apartments</t>
  </si>
  <si>
    <t>3130 W Beauregard Ave.</t>
  </si>
  <si>
    <t>San Angelo</t>
  </si>
  <si>
    <t>Tom Green</t>
  </si>
  <si>
    <t>Hallmark Tower</t>
  </si>
  <si>
    <t>311 W 4th St</t>
  </si>
  <si>
    <t>Odessa</t>
  </si>
  <si>
    <t>Ector</t>
  </si>
  <si>
    <t>Glenn Lynch</t>
  </si>
  <si>
    <t>Wallace Lee Reed V</t>
  </si>
  <si>
    <t>Centennial Park Lofts</t>
  </si>
  <si>
    <t>401 W Texas Ave</t>
  </si>
  <si>
    <t>Midland</t>
  </si>
  <si>
    <t>Wildcat Villas</t>
  </si>
  <si>
    <t>SEQ of Wildcat Dr and 4th St</t>
  </si>
  <si>
    <t>Anthony</t>
  </si>
  <si>
    <t>El Paso</t>
  </si>
  <si>
    <t>Roy Lopez</t>
  </si>
  <si>
    <t>Ike Monty</t>
  </si>
  <si>
    <t>Valley View Villas</t>
  </si>
  <si>
    <t>SEQ of Fabens and Citizen Transfer Station</t>
  </si>
  <si>
    <t>Fabens</t>
  </si>
  <si>
    <t>Pebble Hills Estates</t>
  </si>
  <si>
    <t>NWC Charles Foster Ave and John Hayes St</t>
  </si>
  <si>
    <t>Cielo Towers II /FKA Cielo Seniors</t>
  </si>
  <si>
    <t>201 Cortez Drive</t>
  </si>
  <si>
    <t>Satish Bhaskar</t>
  </si>
  <si>
    <t>Eastside Crossings II / fka Eastside Crossing Senior</t>
  </si>
  <si>
    <t>Laila H Lane &amp; Joe Battle Blvd</t>
  </si>
  <si>
    <t xml:space="preserve"> </t>
  </si>
  <si>
    <t xml:space="preserve">X </t>
  </si>
  <si>
    <t>NC/AR</t>
  </si>
  <si>
    <t>Recon/NC</t>
  </si>
  <si>
    <t>AcR/SS</t>
  </si>
  <si>
    <t>9% HTC Returns</t>
  </si>
  <si>
    <t>The list below includes any credits returned to the Department that are reflected in the estimated amount available to allocate in the Application Log. Applicants that identify inaccurate or missing entries on this list should contact Josh Goldberger at Joshua.Goldberger@tdhca.texas.gov</t>
  </si>
  <si>
    <t>Return Amount</t>
  </si>
  <si>
    <t>Date of Return</t>
  </si>
  <si>
    <t xml:space="preserve">Parkside at Buffalo Bayou </t>
  </si>
  <si>
    <t xml:space="preserve">Nova Lofts fka Cloudhaven  </t>
  </si>
  <si>
    <t>Elderly Limit</t>
  </si>
  <si>
    <t xml:space="preserve">Eden Heights </t>
  </si>
  <si>
    <t>Woodcrest Apartments</t>
  </si>
  <si>
    <t>Westwind of Plainview</t>
  </si>
  <si>
    <t>Review Status</t>
  </si>
  <si>
    <t>Prev. Participation Review Status</t>
  </si>
  <si>
    <t>Underwriting Status</t>
  </si>
  <si>
    <t>Tentative Recommendation</t>
  </si>
  <si>
    <t xml:space="preserve">Award </t>
  </si>
  <si>
    <t>C</t>
  </si>
  <si>
    <t>UR</t>
  </si>
  <si>
    <t>The list of recommended awards and applications that remain on the waiting list is organized by region and subregion. Applicants selecting the At-Risk/USDA Set-Asides are listed first and are organized by best possible score rather than by region. Detailed information about each Application and instructions regarding how to interpret the information presented here is included in previously posted logs on the Department's website.  This list includes allocations of supplemental housing tax credits; these are not considered part of the award and waiting list, but are presented to comprehensively account for the credits available in each sub-region.</t>
  </si>
  <si>
    <t>Award and Waiting List Recommendations</t>
  </si>
  <si>
    <t>Version Date:  July 23, 2026</t>
  </si>
  <si>
    <t>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</si>
</sst>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_(* #,##0.0_);_(* \(#,##0.0\);_(* &quot;-&quot;??_);_(@_)"/>
  </numFmts>
  <fonts count="19"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b/>
      <sz val="16"/>
      <color rgb="FF000000"/>
      <name val="Cambria"/>
      <family val="1"/>
      <scheme val="major"/>
    </font>
    <font>
      <sz val="8"/>
      <name val="Calibri"/>
      <family val="2"/>
    </font>
  </fonts>
  <fills count="6">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14">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7" fillId="0" borderId="0" xfId="0" applyFont="1"/>
    <xf numFmtId="0" fontId="7" fillId="0" borderId="0" xfId="0" applyFont="1" applyAlignment="1"/>
    <xf numFmtId="0" fontId="8"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7"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1" fillId="4" borderId="0" xfId="2" applyFont="1" applyFill="1" applyBorder="1" applyAlignment="1">
      <alignment vertical="top" wrapText="1"/>
    </xf>
    <xf numFmtId="0" fontId="12" fillId="0" borderId="0" xfId="0" applyFont="1"/>
    <xf numFmtId="0" fontId="3" fillId="4" borderId="0" xfId="2" applyFont="1" applyFill="1" applyBorder="1" applyAlignment="1">
      <alignment horizontal="right" vertical="top"/>
    </xf>
    <xf numFmtId="0" fontId="12" fillId="0" borderId="0" xfId="0" applyFont="1" applyAlignment="1"/>
    <xf numFmtId="0" fontId="3" fillId="4" borderId="0" xfId="2" applyFont="1" applyFill="1" applyBorder="1" applyAlignment="1">
      <alignment vertical="top" wrapText="1"/>
    </xf>
    <xf numFmtId="0" fontId="14" fillId="3" borderId="1" xfId="0" applyFont="1" applyFill="1" applyBorder="1" applyAlignment="1">
      <alignment textRotation="90" wrapText="1"/>
    </xf>
    <xf numFmtId="0" fontId="7" fillId="0" borderId="0" xfId="0" applyFont="1" applyAlignment="1">
      <alignment horizontal="center"/>
    </xf>
    <xf numFmtId="0" fontId="12" fillId="0" borderId="0" xfId="0" applyFont="1" applyAlignment="1">
      <alignment horizontal="center"/>
    </xf>
    <xf numFmtId="0" fontId="4" fillId="0" borderId="0" xfId="0" applyFont="1" applyFill="1" applyBorder="1" applyAlignment="1">
      <alignment horizontal="justify" vertical="center" wrapText="1"/>
    </xf>
    <xf numFmtId="0" fontId="13" fillId="0" borderId="0" xfId="0" applyNumberFormat="1" applyFont="1"/>
    <xf numFmtId="0" fontId="14" fillId="0" borderId="0" xfId="0" applyFont="1"/>
    <xf numFmtId="5" fontId="7" fillId="0" borderId="0" xfId="0" applyNumberFormat="1" applyFont="1" applyAlignment="1"/>
    <xf numFmtId="0" fontId="14" fillId="0" borderId="0" xfId="0" applyFont="1" applyAlignment="1">
      <alignment horizontal="center"/>
    </xf>
    <xf numFmtId="0" fontId="14"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1" fillId="4" borderId="0" xfId="2" applyFont="1" applyFill="1" applyBorder="1" applyAlignment="1">
      <alignment wrapText="1"/>
    </xf>
    <xf numFmtId="0" fontId="13" fillId="0" borderId="0" xfId="0" applyNumberFormat="1" applyFont="1" applyAlignment="1"/>
    <xf numFmtId="0" fontId="3" fillId="4" borderId="0" xfId="2" applyFont="1" applyFill="1" applyBorder="1" applyAlignment="1">
      <alignment horizontal="right"/>
    </xf>
    <xf numFmtId="0" fontId="0" fillId="0" borderId="0" xfId="0" applyAlignment="1"/>
    <xf numFmtId="0" fontId="7" fillId="0" borderId="0" xfId="0" applyFont="1" applyFill="1" applyAlignment="1"/>
    <xf numFmtId="0" fontId="3" fillId="0" borderId="0" xfId="2" applyFont="1" applyFill="1" applyBorder="1" applyAlignment="1">
      <alignment horizontal="center"/>
    </xf>
    <xf numFmtId="164" fontId="7"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3" fillId="0" borderId="0" xfId="3" applyNumberFormat="1" applyFont="1"/>
    <xf numFmtId="164" fontId="7" fillId="0" borderId="0" xfId="3" applyNumberFormat="1" applyFont="1"/>
    <xf numFmtId="164" fontId="13" fillId="0" borderId="0" xfId="3" applyNumberFormat="1" applyFont="1" applyAlignment="1"/>
    <xf numFmtId="0" fontId="16" fillId="0" borderId="0" xfId="0" applyFont="1" applyBorder="1"/>
    <xf numFmtId="0" fontId="7"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center" vertical="top" wrapText="1"/>
    </xf>
    <xf numFmtId="164" fontId="7" fillId="0" borderId="0" xfId="3" applyNumberFormat="1" applyFont="1" applyAlignment="1">
      <alignment vertical="top" wrapText="1"/>
    </xf>
    <xf numFmtId="164" fontId="7"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4" fillId="0" borderId="0" xfId="0" applyFont="1" applyFill="1" applyBorder="1" applyAlignment="1"/>
    <xf numFmtId="0" fontId="6" fillId="0" borderId="0" xfId="0" applyFont="1" applyFill="1" applyBorder="1" applyAlignment="1">
      <alignment wrapText="1"/>
    </xf>
    <xf numFmtId="0" fontId="7" fillId="0" borderId="0" xfId="0" applyFont="1" applyAlignment="1">
      <alignment horizontal="right"/>
    </xf>
    <xf numFmtId="5" fontId="7" fillId="0" borderId="0" xfId="0" applyNumberFormat="1" applyFont="1"/>
    <xf numFmtId="164" fontId="6" fillId="0" borderId="0" xfId="3" applyNumberFormat="1" applyFont="1" applyFill="1" applyBorder="1" applyAlignment="1">
      <alignment wrapText="1"/>
    </xf>
    <xf numFmtId="0" fontId="7" fillId="0" borderId="0" xfId="3" applyNumberFormat="1" applyFont="1" applyAlignment="1"/>
    <xf numFmtId="0" fontId="7"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2" fillId="0" borderId="0" xfId="3" applyNumberFormat="1" applyFont="1"/>
    <xf numFmtId="0" fontId="7" fillId="0" borderId="0" xfId="3" applyNumberFormat="1" applyFont="1" applyAlignment="1">
      <alignment vertical="top" wrapText="1"/>
    </xf>
    <xf numFmtId="0" fontId="12" fillId="0" borderId="0" xfId="3" applyNumberFormat="1" applyFont="1" applyAlignment="1"/>
    <xf numFmtId="0" fontId="12" fillId="0" borderId="0" xfId="0" applyFont="1" applyAlignment="1">
      <alignment horizontal="right"/>
    </xf>
    <xf numFmtId="5" fontId="14"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0" fontId="0" fillId="3" borderId="0" xfId="0" applyFill="1"/>
    <xf numFmtId="165" fontId="7" fillId="0" borderId="0" xfId="3" applyNumberFormat="1" applyFont="1"/>
    <xf numFmtId="164" fontId="12" fillId="0" borderId="0" xfId="0" applyNumberFormat="1" applyFont="1"/>
    <xf numFmtId="164" fontId="7" fillId="0" borderId="0" xfId="0" applyNumberFormat="1" applyFont="1" applyAlignment="1">
      <alignment vertical="top" wrapText="1"/>
    </xf>
    <xf numFmtId="164" fontId="7" fillId="0" borderId="0" xfId="0" applyNumberFormat="1" applyFont="1"/>
    <xf numFmtId="164" fontId="12" fillId="0" borderId="0" xfId="0" applyNumberFormat="1" applyFont="1" applyAlignment="1"/>
    <xf numFmtId="164" fontId="0" fillId="0" borderId="0" xfId="0" applyNumberFormat="1"/>
    <xf numFmtId="164" fontId="0" fillId="0" borderId="0" xfId="0" applyNumberFormat="1" applyAlignment="1">
      <alignment vertical="top" wrapText="1"/>
    </xf>
    <xf numFmtId="164" fontId="0" fillId="0" borderId="0" xfId="0" applyNumberFormat="1" applyAlignment="1"/>
    <xf numFmtId="0" fontId="14" fillId="0" borderId="0" xfId="0" applyFont="1" applyFill="1"/>
    <xf numFmtId="164" fontId="14" fillId="0" borderId="0" xfId="0" applyNumberFormat="1" applyFont="1" applyFill="1" applyAlignment="1">
      <alignment horizontal="left"/>
    </xf>
    <xf numFmtId="0" fontId="7" fillId="3" borderId="0" xfId="0" applyFont="1" applyFill="1"/>
    <xf numFmtId="0" fontId="7" fillId="0" borderId="0" xfId="0" applyFont="1" applyAlignment="1">
      <alignment wrapText="1"/>
    </xf>
    <xf numFmtId="0" fontId="14" fillId="5" borderId="7" xfId="0" applyFont="1" applyFill="1" applyBorder="1" applyAlignment="1">
      <alignment horizontal="center"/>
    </xf>
    <xf numFmtId="0" fontId="14" fillId="5" borderId="8" xfId="0" applyFont="1" applyFill="1" applyBorder="1" applyAlignment="1">
      <alignment horizontal="center"/>
    </xf>
    <xf numFmtId="0" fontId="14" fillId="5" borderId="9" xfId="0" applyFont="1" applyFill="1" applyBorder="1" applyAlignment="1">
      <alignment horizontal="center"/>
    </xf>
    <xf numFmtId="0" fontId="7" fillId="0" borderId="1" xfId="0" applyFont="1" applyBorder="1" applyAlignment="1">
      <alignment horizontal="left"/>
    </xf>
    <xf numFmtId="6" fontId="7" fillId="0" borderId="1" xfId="1" applyNumberFormat="1" applyFont="1" applyBorder="1" applyAlignment="1">
      <alignment horizontal="left"/>
    </xf>
    <xf numFmtId="14" fontId="7" fillId="0" borderId="1" xfId="0" applyNumberFormat="1" applyFont="1" applyBorder="1" applyAlignment="1">
      <alignment horizontal="left"/>
    </xf>
    <xf numFmtId="0" fontId="3" fillId="4" borderId="0" xfId="2" applyFont="1" applyFill="1" applyAlignment="1">
      <alignment wrapText="1"/>
    </xf>
    <xf numFmtId="7" fontId="7" fillId="0" borderId="0" xfId="0" applyNumberFormat="1" applyFont="1" applyAlignment="1">
      <alignment horizontal="center"/>
    </xf>
    <xf numFmtId="0" fontId="14" fillId="3" borderId="1" xfId="0" applyFont="1" applyFill="1" applyBorder="1" applyAlignment="1">
      <alignment horizontal="center" textRotation="90" wrapText="1"/>
    </xf>
    <xf numFmtId="0" fontId="4" fillId="0" borderId="0" xfId="0" applyFont="1" applyFill="1" applyAlignment="1"/>
    <xf numFmtId="0" fontId="0" fillId="0" borderId="0" xfId="0" applyFill="1"/>
    <xf numFmtId="0" fontId="0" fillId="0" borderId="0" xfId="0" applyFill="1" applyAlignment="1">
      <alignment vertical="top"/>
    </xf>
    <xf numFmtId="0" fontId="0" fillId="0" borderId="0" xfId="0" applyFill="1" applyAlignment="1"/>
    <xf numFmtId="1" fontId="0" fillId="0" borderId="0" xfId="0" applyNumberFormat="1" applyFill="1"/>
    <xf numFmtId="1" fontId="7" fillId="0" borderId="0" xfId="0" applyNumberFormat="1" applyFont="1" applyFill="1"/>
    <xf numFmtId="0" fontId="3" fillId="3" borderId="1" xfId="3" applyNumberFormat="1" applyFont="1" applyFill="1" applyBorder="1" applyAlignment="1">
      <alignment horizontal="center" wrapText="1"/>
    </xf>
    <xf numFmtId="0" fontId="4" fillId="0" borderId="0" xfId="0" applyFont="1" applyAlignment="1">
      <alignment horizontal="left" vertical="center" wrapText="1"/>
    </xf>
    <xf numFmtId="0" fontId="14" fillId="0" borderId="0" xfId="0" applyFont="1" applyAlignment="1">
      <alignment horizontal="right"/>
    </xf>
    <xf numFmtId="0" fontId="15" fillId="0" borderId="0" xfId="0" applyFont="1" applyFill="1" applyBorder="1" applyAlignment="1">
      <alignment horizontal="left"/>
    </xf>
    <xf numFmtId="0" fontId="15" fillId="0" borderId="5" xfId="0" applyFont="1" applyFill="1" applyBorder="1" applyAlignment="1">
      <alignment horizontal="center" vertical="center" wrapText="1"/>
    </xf>
    <xf numFmtId="0" fontId="6" fillId="3" borderId="0" xfId="0" applyFont="1" applyFill="1" applyBorder="1" applyAlignment="1">
      <alignment horizontal="left" vertical="top" wrapText="1"/>
    </xf>
    <xf numFmtId="0" fontId="17" fillId="0" borderId="0" xfId="0" applyFont="1" applyAlignment="1">
      <alignment horizontal="center"/>
    </xf>
    <xf numFmtId="0" fontId="7" fillId="0" borderId="0" xfId="0" applyFont="1" applyAlignment="1">
      <alignment horizontal="left" wrapText="1"/>
    </xf>
  </cellXfs>
  <cellStyles count="4">
    <cellStyle name="Comma" xfId="3" builtinId="3"/>
    <cellStyle name="Currency" xfId="1" builtinId="4"/>
    <cellStyle name="Normal" xfId="0" builtinId="0"/>
    <cellStyle name="Normal_Sheet1" xfId="2" xr:uid="{00000000-0005-0000-0000-000003000000}"/>
  </cellStyles>
  <dxfs count="2">
    <dxf>
      <fill>
        <patternFill patternType="none">
          <fgColor indexed="64"/>
          <bgColor indexed="65"/>
        </patternFill>
      </fill>
    </dxf>
    <dxf>
      <fill>
        <patternFill patternType="none">
          <fgColor indexed="64"/>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436245</xdr:colOff>
      <xdr:row>0</xdr:row>
      <xdr:rowOff>19274</xdr:rowOff>
    </xdr:from>
    <xdr:to>
      <xdr:col>1</xdr:col>
      <xdr:colOff>1019287</xdr:colOff>
      <xdr:row>4</xdr:row>
      <xdr:rowOff>18691</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436245" y="19274"/>
          <a:ext cx="1064895" cy="9519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223"/>
  <sheetViews>
    <sheetView tabSelected="1" view="pageBreakPreview" topLeftCell="A9" zoomScale="75" zoomScaleNormal="91" zoomScaleSheetLayoutView="75" workbookViewId="0">
      <selection activeCell="AP18" sqref="AP18:AP19"/>
    </sheetView>
  </sheetViews>
  <sheetFormatPr defaultColWidth="9.140625" defaultRowHeight="12.75" x14ac:dyDescent="0.2"/>
  <cols>
    <col min="1" max="1" width="7.140625" style="49" customWidth="1"/>
    <col min="2" max="2" width="31.5703125" style="8" customWidth="1"/>
    <col min="3" max="3" width="24.42578125" style="8" customWidth="1"/>
    <col min="4" max="4" width="13.28515625" style="8" customWidth="1"/>
    <col min="5" max="5" width="2.28515625" style="24" customWidth="1"/>
    <col min="6" max="6" width="6.7109375" style="8" customWidth="1"/>
    <col min="7" max="7" width="12" style="8" customWidth="1"/>
    <col min="8" max="8" width="3.42578125" style="24" customWidth="1"/>
    <col min="9" max="9" width="6" style="8" customWidth="1"/>
    <col min="10" max="13" width="2.7109375" style="24" customWidth="1"/>
    <col min="14" max="14" width="17" style="8" customWidth="1"/>
    <col min="15" max="17" width="4.28515625" style="8" customWidth="1"/>
    <col min="18" max="18" width="8" style="8" customWidth="1"/>
    <col min="19" max="19" width="12.7109375" style="46" customWidth="1"/>
    <col min="20" max="21" width="16.140625" style="8" customWidth="1"/>
    <col min="22" max="22" width="12.5703125" style="65" customWidth="1"/>
    <col min="23" max="23" width="4.85546875" style="8" customWidth="1"/>
    <col min="24" max="26" width="5" style="8" customWidth="1"/>
    <col min="27" max="28" width="5" style="14" customWidth="1"/>
    <col min="29" max="29" width="5" style="8" customWidth="1"/>
    <col min="30" max="30" width="7.28515625" style="8" customWidth="1"/>
    <col min="31" max="31" width="8" style="8" customWidth="1"/>
    <col min="32" max="32" width="10.42578125" style="14" customWidth="1"/>
    <col min="33" max="33" width="9.140625" style="14"/>
    <col min="34" max="36" width="5.140625" style="14" customWidth="1"/>
    <col min="37" max="16384" width="9.140625" style="8"/>
  </cols>
  <sheetData>
    <row r="1" spans="1:105" ht="14.45" customHeight="1" x14ac:dyDescent="0.2">
      <c r="S1" s="41"/>
      <c r="T1" s="9"/>
      <c r="U1" s="9"/>
      <c r="V1" s="64"/>
    </row>
    <row r="2" spans="1:105" ht="20.25" x14ac:dyDescent="0.3">
      <c r="C2" s="7" t="s">
        <v>18</v>
      </c>
      <c r="T2" s="9"/>
      <c r="U2" s="9"/>
      <c r="V2" s="64"/>
    </row>
    <row r="3" spans="1:105" ht="20.25" customHeight="1" x14ac:dyDescent="0.3">
      <c r="C3" s="6" t="s">
        <v>64</v>
      </c>
      <c r="S3" s="42"/>
      <c r="T3"/>
      <c r="U3"/>
      <c r="W3"/>
    </row>
    <row r="4" spans="1:105" ht="20.45" customHeight="1" x14ac:dyDescent="0.3">
      <c r="C4" s="7" t="s">
        <v>528</v>
      </c>
      <c r="S4" s="56"/>
      <c r="T4" s="60"/>
      <c r="U4" s="60"/>
      <c r="V4" s="66"/>
      <c r="W4"/>
      <c r="X4"/>
      <c r="Y4"/>
      <c r="Z4"/>
      <c r="AA4"/>
      <c r="AB4"/>
      <c r="AC4"/>
      <c r="AD4"/>
      <c r="AE4"/>
      <c r="AF4" s="101"/>
    </row>
    <row r="5" spans="1:105" ht="5.45" customHeight="1" x14ac:dyDescent="0.25">
      <c r="C5" s="10"/>
      <c r="S5" s="63"/>
      <c r="T5" s="60"/>
      <c r="U5" s="60"/>
      <c r="V5" s="66"/>
      <c r="W5"/>
      <c r="X5"/>
      <c r="Y5"/>
      <c r="Z5"/>
      <c r="AA5"/>
      <c r="AB5"/>
      <c r="AC5"/>
      <c r="AD5"/>
      <c r="AE5"/>
      <c r="AF5" s="101"/>
    </row>
    <row r="6" spans="1:105" ht="14.45" customHeight="1" x14ac:dyDescent="0.25">
      <c r="A6" s="107" t="s">
        <v>527</v>
      </c>
      <c r="B6" s="107"/>
      <c r="C6" s="107"/>
      <c r="D6" s="107"/>
      <c r="E6" s="107"/>
      <c r="F6" s="107"/>
      <c r="G6" s="107"/>
      <c r="H6" s="107"/>
      <c r="I6" s="107"/>
      <c r="J6" s="107"/>
      <c r="K6" s="107"/>
      <c r="L6" s="107"/>
      <c r="M6" s="107"/>
      <c r="S6" s="63"/>
      <c r="T6" s="60"/>
      <c r="U6" s="60"/>
      <c r="V6" s="66"/>
      <c r="W6"/>
      <c r="X6"/>
      <c r="Y6"/>
      <c r="Z6"/>
      <c r="AA6"/>
      <c r="AB6"/>
      <c r="AC6"/>
      <c r="AD6"/>
      <c r="AE6"/>
      <c r="AF6" s="101"/>
    </row>
    <row r="7" spans="1:105" ht="15" customHeight="1" x14ac:dyDescent="0.25">
      <c r="A7" s="107"/>
      <c r="B7" s="107"/>
      <c r="C7" s="107"/>
      <c r="D7" s="107"/>
      <c r="E7" s="107"/>
      <c r="F7" s="107"/>
      <c r="G7" s="107"/>
      <c r="H7" s="107"/>
      <c r="I7" s="107"/>
      <c r="J7" s="107"/>
      <c r="K7" s="107"/>
      <c r="L7" s="107"/>
      <c r="M7" s="107"/>
      <c r="S7" s="111" t="s">
        <v>65</v>
      </c>
      <c r="T7" s="111"/>
      <c r="U7" s="111"/>
      <c r="V7" s="111"/>
      <c r="W7" s="111"/>
      <c r="X7"/>
      <c r="Y7"/>
      <c r="Z7"/>
      <c r="AA7"/>
      <c r="AB7"/>
      <c r="AC7"/>
      <c r="AD7"/>
      <c r="AE7"/>
      <c r="AF7" s="101"/>
    </row>
    <row r="8" spans="1:105" ht="15" customHeight="1" x14ac:dyDescent="0.25">
      <c r="A8" s="107"/>
      <c r="B8" s="107"/>
      <c r="C8" s="107"/>
      <c r="D8" s="107"/>
      <c r="E8" s="107"/>
      <c r="F8" s="107"/>
      <c r="G8" s="107"/>
      <c r="H8" s="107"/>
      <c r="I8" s="107"/>
      <c r="J8" s="107"/>
      <c r="K8" s="107"/>
      <c r="L8" s="107"/>
      <c r="M8" s="107"/>
      <c r="S8" s="111"/>
      <c r="T8" s="111"/>
      <c r="U8" s="111"/>
      <c r="V8" s="111"/>
      <c r="W8" s="111"/>
      <c r="X8"/>
      <c r="Y8"/>
      <c r="Z8"/>
      <c r="AA8"/>
      <c r="AB8"/>
      <c r="AC8"/>
      <c r="AD8"/>
      <c r="AE8"/>
      <c r="AF8" s="101"/>
    </row>
    <row r="9" spans="1:105" ht="99.75" customHeight="1" x14ac:dyDescent="0.25">
      <c r="A9" s="107"/>
      <c r="B9" s="107"/>
      <c r="C9" s="107"/>
      <c r="D9" s="107"/>
      <c r="E9" s="107"/>
      <c r="F9" s="107"/>
      <c r="G9" s="107"/>
      <c r="H9" s="107"/>
      <c r="I9" s="107"/>
      <c r="J9" s="107"/>
      <c r="K9" s="107"/>
      <c r="L9" s="107"/>
      <c r="M9" s="107"/>
      <c r="S9" s="111"/>
      <c r="T9" s="111"/>
      <c r="U9" s="111"/>
      <c r="V9" s="111"/>
      <c r="W9" s="111"/>
      <c r="X9"/>
      <c r="Y9"/>
      <c r="Z9"/>
      <c r="AA9"/>
      <c r="AB9"/>
      <c r="AC9"/>
      <c r="AD9"/>
      <c r="AE9"/>
      <c r="AF9" s="101"/>
    </row>
    <row r="10" spans="1:105" s="14" customFormat="1" ht="21" customHeight="1" x14ac:dyDescent="0.2">
      <c r="A10" s="109" t="s">
        <v>529</v>
      </c>
      <c r="B10" s="109"/>
      <c r="C10" s="26"/>
      <c r="D10" s="110" t="s">
        <v>60</v>
      </c>
      <c r="E10" s="110"/>
      <c r="F10" s="110"/>
      <c r="G10" s="110"/>
      <c r="H10" s="110"/>
      <c r="I10" s="110"/>
      <c r="J10" s="110"/>
      <c r="K10" s="110"/>
      <c r="L10" s="110"/>
      <c r="M10" s="110"/>
      <c r="N10" s="110"/>
      <c r="O10" s="110"/>
      <c r="P10" s="110"/>
      <c r="Q10" s="110"/>
      <c r="R10" s="110"/>
      <c r="S10" s="110"/>
      <c r="T10" s="110"/>
      <c r="U10" s="110"/>
      <c r="V10" s="67"/>
      <c r="W10" s="57"/>
      <c r="Z10" s="31"/>
      <c r="AA10" s="31"/>
      <c r="AB10" s="31"/>
      <c r="AC10" s="59"/>
      <c r="AD10" s="59"/>
      <c r="AE10" s="59"/>
      <c r="AF10" s="59"/>
    </row>
    <row r="11" spans="1:105"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61</v>
      </c>
      <c r="N11" s="4" t="s">
        <v>22</v>
      </c>
      <c r="O11" s="4" t="s">
        <v>14</v>
      </c>
      <c r="P11" s="4" t="s">
        <v>15</v>
      </c>
      <c r="Q11" s="4" t="s">
        <v>5</v>
      </c>
      <c r="R11" s="4" t="s">
        <v>56</v>
      </c>
      <c r="S11" s="43" t="s">
        <v>6</v>
      </c>
      <c r="T11" s="3" t="s">
        <v>57</v>
      </c>
      <c r="U11" s="3" t="s">
        <v>58</v>
      </c>
      <c r="V11" s="68" t="s">
        <v>17</v>
      </c>
      <c r="W11" s="58" t="s">
        <v>16</v>
      </c>
      <c r="X11" s="23" t="s">
        <v>25</v>
      </c>
      <c r="Y11" s="23" t="s">
        <v>26</v>
      </c>
      <c r="Z11" s="23" t="s">
        <v>27</v>
      </c>
      <c r="AA11" s="23" t="s">
        <v>28</v>
      </c>
      <c r="AB11" s="23" t="s">
        <v>29</v>
      </c>
      <c r="AC11" s="23" t="s">
        <v>66</v>
      </c>
      <c r="AD11" s="23" t="s">
        <v>68</v>
      </c>
      <c r="AE11" s="68" t="s">
        <v>63</v>
      </c>
      <c r="AF11" s="106" t="s">
        <v>62</v>
      </c>
      <c r="AG11" s="99" t="s">
        <v>523</v>
      </c>
      <c r="AH11" s="99" t="s">
        <v>520</v>
      </c>
      <c r="AI11" s="99" t="s">
        <v>521</v>
      </c>
      <c r="AJ11" s="99" t="s">
        <v>522</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row>
    <row r="12" spans="1:105" customFormat="1" ht="15" customHeight="1" x14ac:dyDescent="0.25">
      <c r="A12" s="16" t="s">
        <v>19</v>
      </c>
      <c r="B12" s="12"/>
      <c r="C12" s="40"/>
      <c r="D12" s="12"/>
      <c r="E12" s="11"/>
      <c r="F12" s="12"/>
      <c r="G12" s="13"/>
      <c r="H12" s="11"/>
      <c r="I12" s="11"/>
      <c r="J12" s="11"/>
      <c r="K12" s="11"/>
      <c r="L12" s="11"/>
      <c r="M12" s="11"/>
      <c r="N12" s="11"/>
      <c r="O12" s="11"/>
      <c r="P12" s="11"/>
      <c r="Q12" s="11"/>
      <c r="R12" s="11"/>
      <c r="S12" s="44"/>
      <c r="T12" s="12"/>
      <c r="U12" s="12"/>
      <c r="V12" s="69"/>
      <c r="W12" s="12"/>
      <c r="X12" s="14"/>
      <c r="Y12" s="14"/>
      <c r="Z12" s="14"/>
      <c r="AA12" s="14"/>
      <c r="AB12" s="14"/>
      <c r="AF12" s="101"/>
      <c r="AG12" s="101"/>
      <c r="AH12" s="101"/>
      <c r="AI12" s="101"/>
      <c r="AJ12" s="101"/>
    </row>
    <row r="13" spans="1:105" s="15" customFormat="1" ht="15" customHeight="1" x14ac:dyDescent="0.2">
      <c r="A13" s="8">
        <v>26161</v>
      </c>
      <c r="B13" s="8" t="s">
        <v>102</v>
      </c>
      <c r="C13" s="8" t="s">
        <v>103</v>
      </c>
      <c r="D13" s="8" t="s">
        <v>104</v>
      </c>
      <c r="E13" s="8" t="s">
        <v>505</v>
      </c>
      <c r="F13" s="8">
        <v>76065</v>
      </c>
      <c r="G13" s="8" t="s">
        <v>105</v>
      </c>
      <c r="H13" s="8">
        <v>3</v>
      </c>
      <c r="I13" s="8" t="s">
        <v>106</v>
      </c>
      <c r="J13" s="8"/>
      <c r="K13" s="8" t="s">
        <v>74</v>
      </c>
      <c r="L13" s="8"/>
      <c r="M13" s="8"/>
      <c r="N13" s="8" t="s">
        <v>75</v>
      </c>
      <c r="O13" s="8">
        <v>84</v>
      </c>
      <c r="P13" s="8">
        <v>1</v>
      </c>
      <c r="Q13" s="8">
        <v>85</v>
      </c>
      <c r="R13" s="8" t="s">
        <v>76</v>
      </c>
      <c r="S13" s="46">
        <v>1270000</v>
      </c>
      <c r="T13" s="46" t="s">
        <v>107</v>
      </c>
      <c r="U13" s="46" t="s">
        <v>108</v>
      </c>
      <c r="V13" s="65">
        <v>48139060702</v>
      </c>
      <c r="W13" s="46">
        <v>132</v>
      </c>
      <c r="X13" s="46">
        <v>17</v>
      </c>
      <c r="Y13" s="46">
        <v>4</v>
      </c>
      <c r="Z13" s="46">
        <v>8</v>
      </c>
      <c r="AA13" s="46">
        <v>4</v>
      </c>
      <c r="AB13" s="46">
        <v>0</v>
      </c>
      <c r="AC13" s="46">
        <v>0</v>
      </c>
      <c r="AD13" s="46">
        <v>165</v>
      </c>
      <c r="AE13" s="65">
        <v>1981</v>
      </c>
      <c r="AF13" s="56">
        <v>5416.5059140429894</v>
      </c>
      <c r="AG13" s="15" t="s">
        <v>524</v>
      </c>
      <c r="AH13" s="15" t="s">
        <v>525</v>
      </c>
      <c r="AI13" s="15" t="s">
        <v>525</v>
      </c>
      <c r="AJ13" s="15" t="s">
        <v>525</v>
      </c>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row>
    <row r="14" spans="1:105" customFormat="1" ht="15" customHeight="1" x14ac:dyDescent="0.25">
      <c r="A14" s="8">
        <v>26124</v>
      </c>
      <c r="B14" s="8" t="s">
        <v>88</v>
      </c>
      <c r="C14" s="8" t="s">
        <v>89</v>
      </c>
      <c r="D14" s="8" t="s">
        <v>90</v>
      </c>
      <c r="E14" s="8" t="s">
        <v>505</v>
      </c>
      <c r="F14" s="8">
        <v>78881</v>
      </c>
      <c r="G14" s="8" t="s">
        <v>91</v>
      </c>
      <c r="H14" s="8">
        <v>11</v>
      </c>
      <c r="I14" s="8" t="s">
        <v>73</v>
      </c>
      <c r="J14" s="8"/>
      <c r="K14" s="8" t="s">
        <v>74</v>
      </c>
      <c r="L14" s="8"/>
      <c r="M14" s="8"/>
      <c r="N14" s="8" t="s">
        <v>75</v>
      </c>
      <c r="O14" s="8">
        <v>23</v>
      </c>
      <c r="P14" s="8">
        <v>1</v>
      </c>
      <c r="Q14" s="8">
        <v>24</v>
      </c>
      <c r="R14" s="8" t="s">
        <v>76</v>
      </c>
      <c r="S14" s="46">
        <v>423397.68999999994</v>
      </c>
      <c r="T14" s="46" t="s">
        <v>92</v>
      </c>
      <c r="U14" s="46" t="s">
        <v>93</v>
      </c>
      <c r="V14" s="65">
        <v>48463950100</v>
      </c>
      <c r="W14" s="46">
        <v>132</v>
      </c>
      <c r="X14" s="46">
        <v>17</v>
      </c>
      <c r="Y14" s="46">
        <v>4</v>
      </c>
      <c r="Z14" s="46">
        <v>8</v>
      </c>
      <c r="AA14" s="46">
        <v>4</v>
      </c>
      <c r="AB14" s="46">
        <v>0</v>
      </c>
      <c r="AC14" s="46">
        <v>0</v>
      </c>
      <c r="AD14" s="46">
        <v>165</v>
      </c>
      <c r="AE14" s="65">
        <v>1988</v>
      </c>
      <c r="AF14" s="56">
        <v>7500.2136478589764</v>
      </c>
      <c r="AG14" s="15" t="s">
        <v>524</v>
      </c>
      <c r="AH14" s="15" t="s">
        <v>525</v>
      </c>
      <c r="AI14" s="15" t="s">
        <v>525</v>
      </c>
      <c r="AJ14" s="15" t="s">
        <v>525</v>
      </c>
    </row>
    <row r="15" spans="1:105" customFormat="1" ht="15" customHeight="1" x14ac:dyDescent="0.25">
      <c r="A15" s="8">
        <v>26125</v>
      </c>
      <c r="B15" s="8" t="s">
        <v>94</v>
      </c>
      <c r="C15" s="8" t="s">
        <v>95</v>
      </c>
      <c r="D15" s="8" t="s">
        <v>96</v>
      </c>
      <c r="E15" s="8" t="s">
        <v>505</v>
      </c>
      <c r="F15" s="8">
        <v>78583</v>
      </c>
      <c r="G15" s="8" t="s">
        <v>97</v>
      </c>
      <c r="H15" s="8">
        <v>11</v>
      </c>
      <c r="I15" s="8" t="s">
        <v>73</v>
      </c>
      <c r="J15" s="8"/>
      <c r="K15" s="8" t="s">
        <v>74</v>
      </c>
      <c r="L15" s="8"/>
      <c r="M15" s="8"/>
      <c r="N15" s="8" t="s">
        <v>75</v>
      </c>
      <c r="O15" s="8">
        <v>30</v>
      </c>
      <c r="P15" s="8">
        <v>0</v>
      </c>
      <c r="Q15" s="8">
        <v>30</v>
      </c>
      <c r="R15" s="8" t="s">
        <v>87</v>
      </c>
      <c r="S15" s="46">
        <v>438956</v>
      </c>
      <c r="T15" s="46" t="s">
        <v>92</v>
      </c>
      <c r="U15" s="46" t="s">
        <v>93</v>
      </c>
      <c r="V15" s="65">
        <v>48215024502</v>
      </c>
      <c r="W15" s="46">
        <v>132</v>
      </c>
      <c r="X15" s="46">
        <v>17</v>
      </c>
      <c r="Y15" s="46">
        <v>4</v>
      </c>
      <c r="Z15" s="46">
        <v>8</v>
      </c>
      <c r="AA15" s="46">
        <v>4</v>
      </c>
      <c r="AB15" s="46">
        <v>0</v>
      </c>
      <c r="AC15" s="46">
        <v>0</v>
      </c>
      <c r="AD15" s="46">
        <v>165</v>
      </c>
      <c r="AE15" s="65">
        <v>1991</v>
      </c>
      <c r="AF15" s="56">
        <v>5744.9353770687521</v>
      </c>
      <c r="AG15" s="15" t="s">
        <v>524</v>
      </c>
      <c r="AH15" s="15" t="s">
        <v>525</v>
      </c>
      <c r="AI15" s="15" t="s">
        <v>525</v>
      </c>
      <c r="AJ15" s="15" t="s">
        <v>525</v>
      </c>
    </row>
    <row r="16" spans="1:105" customFormat="1" ht="15" customHeight="1" x14ac:dyDescent="0.25">
      <c r="A16" s="8">
        <v>26131</v>
      </c>
      <c r="B16" s="8" t="s">
        <v>98</v>
      </c>
      <c r="C16" s="8" t="s">
        <v>99</v>
      </c>
      <c r="D16" s="8" t="s">
        <v>100</v>
      </c>
      <c r="E16" s="8" t="s">
        <v>505</v>
      </c>
      <c r="F16" s="8">
        <v>78538</v>
      </c>
      <c r="G16" s="8" t="s">
        <v>101</v>
      </c>
      <c r="H16" s="8">
        <v>11</v>
      </c>
      <c r="I16" s="8" t="s">
        <v>73</v>
      </c>
      <c r="J16" s="8"/>
      <c r="K16" s="8" t="s">
        <v>74</v>
      </c>
      <c r="L16" s="8"/>
      <c r="M16" s="8"/>
      <c r="N16" s="8" t="s">
        <v>75</v>
      </c>
      <c r="O16" s="8">
        <v>23</v>
      </c>
      <c r="P16" s="8">
        <v>0</v>
      </c>
      <c r="Q16" s="8">
        <v>23</v>
      </c>
      <c r="R16" s="8" t="s">
        <v>76</v>
      </c>
      <c r="S16" s="46">
        <v>385685.12</v>
      </c>
      <c r="T16" s="46" t="s">
        <v>92</v>
      </c>
      <c r="U16" s="46" t="s">
        <v>93</v>
      </c>
      <c r="V16" s="65">
        <v>48215024502</v>
      </c>
      <c r="W16" s="46">
        <v>123</v>
      </c>
      <c r="X16" s="46">
        <v>17</v>
      </c>
      <c r="Y16" s="46">
        <v>4</v>
      </c>
      <c r="Z16" s="46">
        <v>8</v>
      </c>
      <c r="AA16" s="46">
        <v>4</v>
      </c>
      <c r="AB16" s="46">
        <v>7</v>
      </c>
      <c r="AC16" s="46">
        <v>0</v>
      </c>
      <c r="AD16" s="46">
        <v>163</v>
      </c>
      <c r="AE16" s="65">
        <v>1979</v>
      </c>
      <c r="AF16" s="56">
        <v>7880.8374777914469</v>
      </c>
      <c r="AG16" s="15" t="s">
        <v>524</v>
      </c>
      <c r="AH16" s="15" t="s">
        <v>525</v>
      </c>
      <c r="AI16" s="15" t="s">
        <v>525</v>
      </c>
      <c r="AJ16" s="15" t="s">
        <v>525</v>
      </c>
    </row>
    <row r="17" spans="1:108" customFormat="1" ht="15" customHeight="1" x14ac:dyDescent="0.25">
      <c r="A17" s="8">
        <v>26163</v>
      </c>
      <c r="B17" s="8" t="s">
        <v>109</v>
      </c>
      <c r="C17" s="8" t="s">
        <v>110</v>
      </c>
      <c r="D17" s="8" t="s">
        <v>111</v>
      </c>
      <c r="E17" s="8" t="s">
        <v>505</v>
      </c>
      <c r="F17" s="8">
        <v>76240</v>
      </c>
      <c r="G17" s="8" t="s">
        <v>112</v>
      </c>
      <c r="H17" s="8">
        <v>3</v>
      </c>
      <c r="I17" s="8" t="s">
        <v>73</v>
      </c>
      <c r="J17" s="8"/>
      <c r="K17" s="8" t="s">
        <v>74</v>
      </c>
      <c r="L17" s="8"/>
      <c r="M17" s="8"/>
      <c r="N17" s="8" t="s">
        <v>75</v>
      </c>
      <c r="O17" s="8">
        <v>123</v>
      </c>
      <c r="P17" s="8">
        <v>1</v>
      </c>
      <c r="Q17" s="8">
        <v>124</v>
      </c>
      <c r="R17" s="8" t="s">
        <v>76</v>
      </c>
      <c r="S17" s="46">
        <v>1715000</v>
      </c>
      <c r="T17" s="46" t="s">
        <v>107</v>
      </c>
      <c r="U17" s="46" t="s">
        <v>108</v>
      </c>
      <c r="V17" s="65">
        <v>48097000600</v>
      </c>
      <c r="W17" s="46">
        <v>130</v>
      </c>
      <c r="X17" s="46">
        <v>17</v>
      </c>
      <c r="Y17" s="46">
        <v>4</v>
      </c>
      <c r="Z17" s="46">
        <v>8</v>
      </c>
      <c r="AA17" s="46">
        <v>4</v>
      </c>
      <c r="AB17" s="46">
        <v>0</v>
      </c>
      <c r="AC17" s="46">
        <v>0</v>
      </c>
      <c r="AD17" s="46">
        <v>163</v>
      </c>
      <c r="AE17" s="65">
        <v>1979</v>
      </c>
      <c r="AF17" s="56">
        <v>11048.453732346907</v>
      </c>
      <c r="AG17" s="15" t="s">
        <v>524</v>
      </c>
      <c r="AH17" s="15" t="s">
        <v>525</v>
      </c>
      <c r="AI17" s="15" t="s">
        <v>525</v>
      </c>
      <c r="AJ17" s="15" t="s">
        <v>525</v>
      </c>
    </row>
    <row r="18" spans="1:108" customFormat="1" ht="15" customHeight="1" x14ac:dyDescent="0.25">
      <c r="A18" s="8">
        <v>26113</v>
      </c>
      <c r="B18" s="8" t="s">
        <v>83</v>
      </c>
      <c r="C18" s="8" t="s">
        <v>84</v>
      </c>
      <c r="D18" s="8" t="s">
        <v>85</v>
      </c>
      <c r="E18" s="8" t="s">
        <v>505</v>
      </c>
      <c r="F18" s="8">
        <v>77665</v>
      </c>
      <c r="G18" s="8" t="s">
        <v>86</v>
      </c>
      <c r="H18" s="8">
        <v>6</v>
      </c>
      <c r="I18" s="8" t="s">
        <v>73</v>
      </c>
      <c r="J18" s="8"/>
      <c r="K18" s="8" t="s">
        <v>74</v>
      </c>
      <c r="L18" s="8"/>
      <c r="M18" s="8"/>
      <c r="N18" s="8" t="s">
        <v>75</v>
      </c>
      <c r="O18" s="8">
        <v>32</v>
      </c>
      <c r="P18" s="8">
        <v>0</v>
      </c>
      <c r="Q18" s="8">
        <v>32</v>
      </c>
      <c r="R18" s="8" t="s">
        <v>87</v>
      </c>
      <c r="S18" s="46">
        <v>435000</v>
      </c>
      <c r="T18" s="46" t="s">
        <v>77</v>
      </c>
      <c r="U18" s="46" t="s">
        <v>78</v>
      </c>
      <c r="V18" s="65">
        <v>48071710401</v>
      </c>
      <c r="W18" s="46">
        <v>119</v>
      </c>
      <c r="X18" s="46">
        <v>17</v>
      </c>
      <c r="Y18" s="46">
        <v>4</v>
      </c>
      <c r="Z18" s="46">
        <v>8</v>
      </c>
      <c r="AA18" s="46">
        <v>0</v>
      </c>
      <c r="AB18" s="46">
        <v>7</v>
      </c>
      <c r="AC18" s="46">
        <v>0</v>
      </c>
      <c r="AD18" s="46">
        <v>155</v>
      </c>
      <c r="AE18" s="65">
        <v>1990</v>
      </c>
      <c r="AF18" s="56">
        <v>15931.855023726232</v>
      </c>
      <c r="AG18" s="15" t="s">
        <v>524</v>
      </c>
      <c r="AH18" s="15" t="s">
        <v>525</v>
      </c>
      <c r="AI18" s="15" t="s">
        <v>525</v>
      </c>
      <c r="AJ18" s="15" t="s">
        <v>525</v>
      </c>
    </row>
    <row r="19" spans="1:108" customFormat="1" ht="15" customHeight="1" x14ac:dyDescent="0.25">
      <c r="A19" s="8">
        <v>26081</v>
      </c>
      <c r="B19" s="8" t="s">
        <v>69</v>
      </c>
      <c r="C19" s="8" t="s">
        <v>70</v>
      </c>
      <c r="D19" s="8" t="s">
        <v>71</v>
      </c>
      <c r="E19" s="8" t="s">
        <v>506</v>
      </c>
      <c r="F19" s="8">
        <v>77365</v>
      </c>
      <c r="G19" s="8" t="s">
        <v>72</v>
      </c>
      <c r="H19" s="8">
        <v>6</v>
      </c>
      <c r="I19" s="8" t="s">
        <v>106</v>
      </c>
      <c r="J19" s="8"/>
      <c r="K19" s="8" t="s">
        <v>74</v>
      </c>
      <c r="L19" s="8"/>
      <c r="M19" s="8"/>
      <c r="N19" s="8" t="s">
        <v>75</v>
      </c>
      <c r="O19" s="8">
        <v>48</v>
      </c>
      <c r="P19" s="8">
        <v>0</v>
      </c>
      <c r="Q19" s="8">
        <v>48</v>
      </c>
      <c r="R19" s="8" t="s">
        <v>76</v>
      </c>
      <c r="S19" s="46">
        <v>640000</v>
      </c>
      <c r="T19" s="46" t="s">
        <v>77</v>
      </c>
      <c r="U19" s="46" t="s">
        <v>78</v>
      </c>
      <c r="V19" s="65">
        <v>48339692502</v>
      </c>
      <c r="W19" s="46">
        <v>125</v>
      </c>
      <c r="X19" s="79">
        <v>8.5</v>
      </c>
      <c r="Y19" s="46">
        <v>4</v>
      </c>
      <c r="Z19" s="46">
        <v>4</v>
      </c>
      <c r="AA19" s="46">
        <v>2</v>
      </c>
      <c r="AB19" s="46">
        <v>7</v>
      </c>
      <c r="AC19" s="46">
        <v>0</v>
      </c>
      <c r="AD19" s="79">
        <v>150.5</v>
      </c>
      <c r="AE19" s="65">
        <v>1993</v>
      </c>
      <c r="AF19" s="56">
        <v>12822.473483830176</v>
      </c>
      <c r="AG19" s="15" t="s">
        <v>524</v>
      </c>
      <c r="AH19" s="15" t="s">
        <v>525</v>
      </c>
      <c r="AI19" s="15" t="s">
        <v>525</v>
      </c>
      <c r="AJ19" s="15" t="s">
        <v>525</v>
      </c>
    </row>
    <row r="20" spans="1:108" customFormat="1" ht="15" customHeight="1" x14ac:dyDescent="0.25">
      <c r="A20" s="8">
        <v>26095</v>
      </c>
      <c r="B20" s="8" t="s">
        <v>79</v>
      </c>
      <c r="C20" s="8" t="s">
        <v>80</v>
      </c>
      <c r="D20" s="8" t="s">
        <v>81</v>
      </c>
      <c r="E20" s="8" t="s">
        <v>505</v>
      </c>
      <c r="F20" s="8">
        <v>77510</v>
      </c>
      <c r="G20" s="8" t="s">
        <v>82</v>
      </c>
      <c r="H20" s="8">
        <v>6</v>
      </c>
      <c r="I20" s="8" t="s">
        <v>274</v>
      </c>
      <c r="J20" s="8"/>
      <c r="K20" s="8" t="s">
        <v>74</v>
      </c>
      <c r="L20" s="8"/>
      <c r="M20" s="8"/>
      <c r="N20" s="8" t="s">
        <v>75</v>
      </c>
      <c r="O20" s="8">
        <v>48</v>
      </c>
      <c r="P20" s="8">
        <v>0</v>
      </c>
      <c r="Q20" s="8">
        <v>48</v>
      </c>
      <c r="R20" s="8" t="s">
        <v>76</v>
      </c>
      <c r="S20" s="46">
        <v>640000</v>
      </c>
      <c r="T20" s="46" t="s">
        <v>77</v>
      </c>
      <c r="U20" s="46" t="s">
        <v>78</v>
      </c>
      <c r="V20" s="65">
        <v>48167723300</v>
      </c>
      <c r="W20" s="46">
        <v>131</v>
      </c>
      <c r="X20" s="46">
        <v>0</v>
      </c>
      <c r="Y20" s="46">
        <v>4</v>
      </c>
      <c r="Z20" s="46">
        <v>0</v>
      </c>
      <c r="AA20" s="46">
        <v>0</v>
      </c>
      <c r="AB20" s="46">
        <v>0</v>
      </c>
      <c r="AC20" s="46">
        <v>0</v>
      </c>
      <c r="AD20" s="46">
        <v>135</v>
      </c>
      <c r="AE20" s="65">
        <v>1992</v>
      </c>
      <c r="AF20" s="56">
        <v>9028.6192753293617</v>
      </c>
      <c r="AG20" s="15" t="s">
        <v>524</v>
      </c>
      <c r="AH20" s="15" t="s">
        <v>525</v>
      </c>
      <c r="AI20" s="15" t="s">
        <v>525</v>
      </c>
      <c r="AJ20" s="15" t="s">
        <v>525</v>
      </c>
    </row>
    <row r="21" spans="1:108" customFormat="1" ht="15" customHeight="1" x14ac:dyDescent="0.25">
      <c r="A21" s="8">
        <v>26233</v>
      </c>
      <c r="B21" s="8" t="s">
        <v>146</v>
      </c>
      <c r="C21" s="8" t="s">
        <v>147</v>
      </c>
      <c r="D21" s="8" t="s">
        <v>115</v>
      </c>
      <c r="E21" s="8" t="s">
        <v>505</v>
      </c>
      <c r="F21" s="8">
        <v>78205</v>
      </c>
      <c r="G21" s="8" t="s">
        <v>116</v>
      </c>
      <c r="H21" s="8">
        <v>9</v>
      </c>
      <c r="I21" s="8" t="s">
        <v>106</v>
      </c>
      <c r="J21" s="8" t="s">
        <v>74</v>
      </c>
      <c r="K21" s="8"/>
      <c r="L21" s="8"/>
      <c r="M21" s="8"/>
      <c r="N21" s="8" t="s">
        <v>75</v>
      </c>
      <c r="O21" s="8">
        <v>63</v>
      </c>
      <c r="P21" s="8">
        <v>0</v>
      </c>
      <c r="Q21" s="8">
        <v>63</v>
      </c>
      <c r="R21" s="8" t="s">
        <v>76</v>
      </c>
      <c r="S21" s="46">
        <v>1630904.68</v>
      </c>
      <c r="T21" s="46" t="s">
        <v>148</v>
      </c>
      <c r="U21" s="46" t="s">
        <v>149</v>
      </c>
      <c r="V21" s="65">
        <v>48029110100</v>
      </c>
      <c r="W21" s="46">
        <v>126</v>
      </c>
      <c r="X21" s="46">
        <v>17</v>
      </c>
      <c r="Y21" s="46">
        <v>4</v>
      </c>
      <c r="Z21" s="46">
        <v>8</v>
      </c>
      <c r="AA21" s="46">
        <v>4</v>
      </c>
      <c r="AB21" s="46">
        <v>7</v>
      </c>
      <c r="AC21" s="46">
        <v>0</v>
      </c>
      <c r="AD21" s="46">
        <v>166</v>
      </c>
      <c r="AE21" s="65"/>
      <c r="AF21" s="56">
        <v>3256.8990665786332</v>
      </c>
      <c r="AG21" s="15" t="s">
        <v>524</v>
      </c>
      <c r="AH21" s="15" t="s">
        <v>525</v>
      </c>
      <c r="AI21" s="15" t="s">
        <v>525</v>
      </c>
      <c r="AJ21" s="15" t="s">
        <v>525</v>
      </c>
    </row>
    <row r="22" spans="1:108" customFormat="1" ht="15" customHeight="1" x14ac:dyDescent="0.25">
      <c r="A22" s="8">
        <v>26062</v>
      </c>
      <c r="B22" s="8" t="s">
        <v>113</v>
      </c>
      <c r="C22" s="8" t="s">
        <v>114</v>
      </c>
      <c r="D22" s="8" t="s">
        <v>115</v>
      </c>
      <c r="E22" s="8" t="s">
        <v>505</v>
      </c>
      <c r="F22" s="8">
        <v>78201</v>
      </c>
      <c r="G22" s="8" t="s">
        <v>116</v>
      </c>
      <c r="H22" s="8">
        <v>9</v>
      </c>
      <c r="I22" s="8" t="s">
        <v>106</v>
      </c>
      <c r="J22" s="8" t="s">
        <v>74</v>
      </c>
      <c r="K22" s="8"/>
      <c r="L22" s="8"/>
      <c r="M22" s="8"/>
      <c r="N22" s="8" t="s">
        <v>75</v>
      </c>
      <c r="O22" s="8">
        <v>95</v>
      </c>
      <c r="P22" s="8">
        <v>0</v>
      </c>
      <c r="Q22" s="8">
        <v>95</v>
      </c>
      <c r="R22" s="8" t="s">
        <v>87</v>
      </c>
      <c r="S22" s="46">
        <v>1544588.9</v>
      </c>
      <c r="T22" s="46" t="s">
        <v>117</v>
      </c>
      <c r="U22" s="46" t="s">
        <v>118</v>
      </c>
      <c r="V22" s="65">
        <v>48029170500</v>
      </c>
      <c r="W22" s="46">
        <v>125</v>
      </c>
      <c r="X22" s="46">
        <v>17</v>
      </c>
      <c r="Y22" s="46">
        <v>4</v>
      </c>
      <c r="Z22" s="46">
        <v>8</v>
      </c>
      <c r="AA22" s="46">
        <v>4</v>
      </c>
      <c r="AB22" s="46">
        <v>7</v>
      </c>
      <c r="AC22" s="46">
        <v>0</v>
      </c>
      <c r="AD22" s="46">
        <v>165</v>
      </c>
      <c r="AE22" s="65"/>
      <c r="AF22" s="56">
        <v>3298.0626503599742</v>
      </c>
      <c r="AG22" s="15" t="s">
        <v>524</v>
      </c>
      <c r="AH22" s="15" t="s">
        <v>525</v>
      </c>
      <c r="AI22" s="15" t="s">
        <v>525</v>
      </c>
      <c r="AJ22" s="15" t="s">
        <v>525</v>
      </c>
    </row>
    <row r="23" spans="1:108" customFormat="1" ht="15" customHeight="1" x14ac:dyDescent="0.25">
      <c r="A23" s="8">
        <v>26141</v>
      </c>
      <c r="B23" s="8" t="s">
        <v>133</v>
      </c>
      <c r="C23" s="8" t="s">
        <v>134</v>
      </c>
      <c r="D23" s="8" t="s">
        <v>135</v>
      </c>
      <c r="E23" s="8" t="s">
        <v>505</v>
      </c>
      <c r="F23" s="8">
        <v>78577</v>
      </c>
      <c r="G23" s="8" t="s">
        <v>101</v>
      </c>
      <c r="H23" s="8">
        <v>11</v>
      </c>
      <c r="I23" s="8" t="s">
        <v>106</v>
      </c>
      <c r="J23" s="8" t="s">
        <v>74</v>
      </c>
      <c r="K23" s="8"/>
      <c r="L23" s="8"/>
      <c r="M23" s="8"/>
      <c r="N23" s="8" t="s">
        <v>508</v>
      </c>
      <c r="O23" s="8">
        <v>69</v>
      </c>
      <c r="P23" s="8">
        <v>7</v>
      </c>
      <c r="Q23" s="8">
        <v>76</v>
      </c>
      <c r="R23" s="8" t="s">
        <v>76</v>
      </c>
      <c r="S23" s="46">
        <v>2000000</v>
      </c>
      <c r="T23" s="46" t="s">
        <v>136</v>
      </c>
      <c r="U23" s="46" t="s">
        <v>137</v>
      </c>
      <c r="V23" s="65">
        <v>48215021401</v>
      </c>
      <c r="W23" s="46">
        <v>125</v>
      </c>
      <c r="X23" s="46">
        <v>17</v>
      </c>
      <c r="Y23" s="46">
        <v>4</v>
      </c>
      <c r="Z23" s="46">
        <v>8</v>
      </c>
      <c r="AA23" s="46">
        <v>4</v>
      </c>
      <c r="AB23" s="46">
        <v>7</v>
      </c>
      <c r="AC23" s="46">
        <v>0</v>
      </c>
      <c r="AD23" s="46">
        <v>165</v>
      </c>
      <c r="AE23" s="65"/>
      <c r="AF23" s="56">
        <v>3330.2678857758237</v>
      </c>
      <c r="AG23" s="15" t="s">
        <v>524</v>
      </c>
      <c r="AH23" s="15" t="s">
        <v>525</v>
      </c>
      <c r="AI23" s="15" t="s">
        <v>525</v>
      </c>
      <c r="AJ23" s="15" t="s">
        <v>525</v>
      </c>
    </row>
    <row r="24" spans="1:108" customFormat="1" ht="15" customHeight="1" x14ac:dyDescent="0.25">
      <c r="A24" s="8">
        <v>26063</v>
      </c>
      <c r="B24" s="8" t="s">
        <v>119</v>
      </c>
      <c r="C24" s="8" t="s">
        <v>120</v>
      </c>
      <c r="D24" s="8" t="s">
        <v>115</v>
      </c>
      <c r="E24" s="8" t="s">
        <v>505</v>
      </c>
      <c r="F24" s="8">
        <v>78213</v>
      </c>
      <c r="G24" s="8" t="s">
        <v>116</v>
      </c>
      <c r="H24" s="8">
        <v>9</v>
      </c>
      <c r="I24" s="8" t="s">
        <v>106</v>
      </c>
      <c r="J24" s="8" t="s">
        <v>74</v>
      </c>
      <c r="K24" s="8"/>
      <c r="L24" s="8"/>
      <c r="M24" s="8"/>
      <c r="N24" s="8" t="s">
        <v>75</v>
      </c>
      <c r="O24" s="8">
        <v>107</v>
      </c>
      <c r="P24" s="8">
        <v>0</v>
      </c>
      <c r="Q24" s="8">
        <v>107</v>
      </c>
      <c r="R24" s="8" t="s">
        <v>87</v>
      </c>
      <c r="S24" s="46">
        <v>1679066.3499999999</v>
      </c>
      <c r="T24" s="46" t="s">
        <v>118</v>
      </c>
      <c r="U24" s="46" t="s">
        <v>121</v>
      </c>
      <c r="V24" s="65">
        <v>48029191006</v>
      </c>
      <c r="W24" s="46">
        <v>125</v>
      </c>
      <c r="X24" s="46">
        <v>17</v>
      </c>
      <c r="Y24" s="46">
        <v>4</v>
      </c>
      <c r="Z24" s="46">
        <v>8</v>
      </c>
      <c r="AA24" s="46">
        <v>4</v>
      </c>
      <c r="AB24" s="46">
        <v>7</v>
      </c>
      <c r="AC24" s="46">
        <v>0</v>
      </c>
      <c r="AD24" s="46">
        <v>165</v>
      </c>
      <c r="AE24" s="65"/>
      <c r="AF24" s="56">
        <v>4054.351082492929</v>
      </c>
      <c r="AG24" s="15" t="s">
        <v>524</v>
      </c>
      <c r="AH24" s="15" t="s">
        <v>525</v>
      </c>
      <c r="AI24" s="15" t="s">
        <v>525</v>
      </c>
      <c r="AJ24" s="15" t="s">
        <v>525</v>
      </c>
    </row>
    <row r="25" spans="1:108" customFormat="1" ht="15" customHeight="1" x14ac:dyDescent="0.25">
      <c r="A25" s="8">
        <v>26204</v>
      </c>
      <c r="B25" s="8" t="s">
        <v>140</v>
      </c>
      <c r="C25" s="8" t="s">
        <v>141</v>
      </c>
      <c r="D25" s="8" t="s">
        <v>142</v>
      </c>
      <c r="E25" s="8" t="s">
        <v>506</v>
      </c>
      <c r="F25" s="8">
        <v>76655</v>
      </c>
      <c r="G25" s="8" t="s">
        <v>143</v>
      </c>
      <c r="H25" s="8">
        <v>8</v>
      </c>
      <c r="I25" s="8" t="s">
        <v>106</v>
      </c>
      <c r="J25" s="8" t="s">
        <v>74</v>
      </c>
      <c r="K25" s="8"/>
      <c r="L25" s="8" t="s">
        <v>74</v>
      </c>
      <c r="M25" s="8"/>
      <c r="N25" s="8" t="s">
        <v>508</v>
      </c>
      <c r="O25" s="8">
        <v>66</v>
      </c>
      <c r="P25" s="8">
        <v>0</v>
      </c>
      <c r="Q25" s="8">
        <v>66</v>
      </c>
      <c r="R25" s="8" t="s">
        <v>87</v>
      </c>
      <c r="S25" s="46">
        <v>2000000</v>
      </c>
      <c r="T25" s="46" t="s">
        <v>144</v>
      </c>
      <c r="U25" s="46" t="s">
        <v>145</v>
      </c>
      <c r="V25" s="65">
        <v>48309003708</v>
      </c>
      <c r="W25" s="46">
        <v>132</v>
      </c>
      <c r="X25" s="46">
        <v>17</v>
      </c>
      <c r="Y25" s="46">
        <v>4</v>
      </c>
      <c r="Z25" s="46">
        <v>8</v>
      </c>
      <c r="AA25" s="46">
        <v>4</v>
      </c>
      <c r="AB25" s="46">
        <v>0</v>
      </c>
      <c r="AC25" s="46">
        <v>0</v>
      </c>
      <c r="AD25" s="46">
        <v>165</v>
      </c>
      <c r="AE25" s="65"/>
      <c r="AF25" s="56">
        <v>5866.3967783473126</v>
      </c>
      <c r="AG25" s="15" t="s">
        <v>524</v>
      </c>
      <c r="AH25" s="15" t="s">
        <v>525</v>
      </c>
      <c r="AI25" s="15" t="s">
        <v>525</v>
      </c>
      <c r="AJ25" s="15" t="s">
        <v>525</v>
      </c>
    </row>
    <row r="26" spans="1:108" customFormat="1" ht="15" customHeight="1" x14ac:dyDescent="0.25">
      <c r="A26" s="8">
        <v>26165</v>
      </c>
      <c r="B26" s="8" t="s">
        <v>138</v>
      </c>
      <c r="C26" s="8" t="s">
        <v>139</v>
      </c>
      <c r="D26" s="8" t="s">
        <v>115</v>
      </c>
      <c r="E26" s="8" t="s">
        <v>505</v>
      </c>
      <c r="F26" s="8">
        <v>78238</v>
      </c>
      <c r="G26" s="8" t="s">
        <v>116</v>
      </c>
      <c r="H26" s="8">
        <v>9</v>
      </c>
      <c r="I26" s="8" t="s">
        <v>106</v>
      </c>
      <c r="J26" s="8" t="s">
        <v>74</v>
      </c>
      <c r="K26" s="8"/>
      <c r="L26" s="8"/>
      <c r="M26" s="8"/>
      <c r="N26" s="8" t="s">
        <v>509</v>
      </c>
      <c r="O26" s="8">
        <v>118</v>
      </c>
      <c r="P26" s="8">
        <v>1</v>
      </c>
      <c r="Q26" s="8">
        <v>119</v>
      </c>
      <c r="R26" s="8" t="s">
        <v>87</v>
      </c>
      <c r="S26" s="46">
        <v>2000000</v>
      </c>
      <c r="T26" s="46" t="s">
        <v>117</v>
      </c>
      <c r="U26" s="46" t="s">
        <v>118</v>
      </c>
      <c r="V26" s="65">
        <v>48029181601</v>
      </c>
      <c r="W26" s="46">
        <v>125</v>
      </c>
      <c r="X26" s="46">
        <v>17</v>
      </c>
      <c r="Y26" s="46">
        <v>4</v>
      </c>
      <c r="Z26" s="46">
        <v>8</v>
      </c>
      <c r="AA26" s="46">
        <v>4</v>
      </c>
      <c r="AB26" s="46">
        <v>7</v>
      </c>
      <c r="AC26" s="46">
        <v>0</v>
      </c>
      <c r="AD26" s="46">
        <v>165</v>
      </c>
      <c r="AE26" s="65"/>
      <c r="AF26" s="56">
        <v>5922.1723192421086</v>
      </c>
      <c r="AG26" s="15" t="s">
        <v>524</v>
      </c>
      <c r="AH26" s="15" t="s">
        <v>525</v>
      </c>
      <c r="AI26" s="15" t="s">
        <v>525</v>
      </c>
      <c r="AJ26" s="15" t="s">
        <v>525</v>
      </c>
    </row>
    <row r="27" spans="1:108" customFormat="1" ht="15" customHeight="1" x14ac:dyDescent="0.25">
      <c r="A27" s="8">
        <v>26107</v>
      </c>
      <c r="B27" s="8" t="s">
        <v>129</v>
      </c>
      <c r="C27" s="8" t="s">
        <v>130</v>
      </c>
      <c r="D27" s="8" t="s">
        <v>131</v>
      </c>
      <c r="E27" s="8" t="s">
        <v>505</v>
      </c>
      <c r="F27" s="8">
        <v>77659</v>
      </c>
      <c r="G27" s="8" t="s">
        <v>132</v>
      </c>
      <c r="H27" s="8">
        <v>5</v>
      </c>
      <c r="I27" s="8" t="s">
        <v>73</v>
      </c>
      <c r="J27" s="8" t="s">
        <v>74</v>
      </c>
      <c r="K27" s="8"/>
      <c r="L27" s="8"/>
      <c r="M27" s="8"/>
      <c r="N27" s="8" t="s">
        <v>75</v>
      </c>
      <c r="O27" s="8">
        <v>36</v>
      </c>
      <c r="P27" s="8">
        <v>0</v>
      </c>
      <c r="Q27" s="8">
        <v>36</v>
      </c>
      <c r="R27" s="8" t="s">
        <v>87</v>
      </c>
      <c r="S27" s="46">
        <v>480000</v>
      </c>
      <c r="T27" s="46" t="s">
        <v>77</v>
      </c>
      <c r="U27" s="46" t="s">
        <v>78</v>
      </c>
      <c r="V27" s="65">
        <v>48199030200</v>
      </c>
      <c r="W27" s="46">
        <v>129</v>
      </c>
      <c r="X27" s="46">
        <v>17</v>
      </c>
      <c r="Y27" s="46">
        <v>4</v>
      </c>
      <c r="Z27" s="46">
        <v>8</v>
      </c>
      <c r="AA27" s="46">
        <v>2</v>
      </c>
      <c r="AB27" s="46">
        <v>0</v>
      </c>
      <c r="AC27" s="46">
        <v>0</v>
      </c>
      <c r="AD27" s="46">
        <v>160</v>
      </c>
      <c r="AE27" s="65">
        <v>1993</v>
      </c>
      <c r="AF27" s="56">
        <v>13247.097296082571</v>
      </c>
      <c r="AG27" s="15" t="s">
        <v>524</v>
      </c>
      <c r="AH27" s="15" t="s">
        <v>525</v>
      </c>
      <c r="AI27" s="15" t="s">
        <v>525</v>
      </c>
      <c r="AJ27" s="15" t="s">
        <v>526</v>
      </c>
    </row>
    <row r="28" spans="1:108" customFormat="1" ht="15" customHeight="1" x14ac:dyDescent="0.25">
      <c r="A28" s="8">
        <v>26090</v>
      </c>
      <c r="B28" s="8" t="s">
        <v>122</v>
      </c>
      <c r="C28" s="8" t="s">
        <v>123</v>
      </c>
      <c r="D28" s="8" t="s">
        <v>124</v>
      </c>
      <c r="E28" s="8" t="s">
        <v>505</v>
      </c>
      <c r="F28" s="8">
        <v>77327</v>
      </c>
      <c r="G28" s="8" t="s">
        <v>125</v>
      </c>
      <c r="H28" s="8">
        <v>6</v>
      </c>
      <c r="I28" s="8" t="s">
        <v>73</v>
      </c>
      <c r="J28" s="8" t="s">
        <v>74</v>
      </c>
      <c r="K28" s="8"/>
      <c r="L28" s="8"/>
      <c r="M28" s="8"/>
      <c r="N28" s="8" t="s">
        <v>75</v>
      </c>
      <c r="O28" s="8">
        <v>48</v>
      </c>
      <c r="P28" s="8">
        <v>0</v>
      </c>
      <c r="Q28" s="8">
        <v>48</v>
      </c>
      <c r="R28" s="8" t="s">
        <v>76</v>
      </c>
      <c r="S28" s="46">
        <v>635000</v>
      </c>
      <c r="T28" s="46" t="s">
        <v>77</v>
      </c>
      <c r="U28" s="46" t="s">
        <v>78</v>
      </c>
      <c r="V28" s="65">
        <v>48291700303</v>
      </c>
      <c r="W28" s="46">
        <v>123</v>
      </c>
      <c r="X28" s="46">
        <v>17</v>
      </c>
      <c r="Y28" s="46">
        <v>4</v>
      </c>
      <c r="Z28" s="46">
        <v>8</v>
      </c>
      <c r="AA28" s="46">
        <v>0</v>
      </c>
      <c r="AB28" s="46">
        <v>7</v>
      </c>
      <c r="AC28" s="46">
        <v>0</v>
      </c>
      <c r="AD28" s="46">
        <v>159</v>
      </c>
      <c r="AE28" s="65">
        <v>1991</v>
      </c>
      <c r="AF28" s="56">
        <v>6808.3897089005859</v>
      </c>
      <c r="AG28" s="15" t="s">
        <v>524</v>
      </c>
      <c r="AH28" s="15" t="s">
        <v>525</v>
      </c>
      <c r="AI28" s="15" t="s">
        <v>525</v>
      </c>
      <c r="AJ28" s="15" t="s">
        <v>526</v>
      </c>
    </row>
    <row r="29" spans="1:108" customFormat="1" ht="15" customHeight="1" x14ac:dyDescent="0.25">
      <c r="A29" s="8">
        <v>26101</v>
      </c>
      <c r="B29" s="8" t="s">
        <v>126</v>
      </c>
      <c r="C29" s="8" t="s">
        <v>127</v>
      </c>
      <c r="D29" s="8" t="s">
        <v>128</v>
      </c>
      <c r="E29" s="8" t="s">
        <v>505</v>
      </c>
      <c r="F29" s="8">
        <v>77535</v>
      </c>
      <c r="G29" s="8" t="s">
        <v>125</v>
      </c>
      <c r="H29" s="8">
        <v>6</v>
      </c>
      <c r="I29" s="8" t="s">
        <v>73</v>
      </c>
      <c r="J29" s="8" t="s">
        <v>74</v>
      </c>
      <c r="K29" s="8"/>
      <c r="L29" s="8"/>
      <c r="M29" s="8"/>
      <c r="N29" s="8" t="s">
        <v>75</v>
      </c>
      <c r="O29" s="8">
        <v>48</v>
      </c>
      <c r="P29" s="8">
        <v>0</v>
      </c>
      <c r="Q29" s="8">
        <v>48</v>
      </c>
      <c r="R29" s="8" t="s">
        <v>87</v>
      </c>
      <c r="S29" s="46">
        <v>635000</v>
      </c>
      <c r="T29" s="46" t="s">
        <v>77</v>
      </c>
      <c r="U29" s="46" t="s">
        <v>78</v>
      </c>
      <c r="V29" s="65">
        <v>48291700802</v>
      </c>
      <c r="W29" s="46">
        <v>130</v>
      </c>
      <c r="X29" s="46">
        <v>17</v>
      </c>
      <c r="Y29" s="46">
        <v>4</v>
      </c>
      <c r="Z29" s="46">
        <v>8</v>
      </c>
      <c r="AA29" s="46">
        <v>0</v>
      </c>
      <c r="AB29" s="46">
        <v>0</v>
      </c>
      <c r="AC29" s="46">
        <v>0</v>
      </c>
      <c r="AD29" s="46">
        <v>159</v>
      </c>
      <c r="AE29" s="65">
        <v>1993</v>
      </c>
      <c r="AF29" s="56">
        <v>13264.018666720322</v>
      </c>
      <c r="AG29" s="15" t="s">
        <v>524</v>
      </c>
      <c r="AH29" s="15" t="s">
        <v>525</v>
      </c>
      <c r="AI29" s="15" t="s">
        <v>525</v>
      </c>
      <c r="AJ29" s="15" t="s">
        <v>526</v>
      </c>
    </row>
    <row r="30" spans="1:108" ht="15" customHeight="1" x14ac:dyDescent="0.25">
      <c r="A30" s="17" t="s">
        <v>24</v>
      </c>
      <c r="B30" s="18"/>
      <c r="C30" s="76">
        <v>18067347.380399998</v>
      </c>
      <c r="D30" s="19"/>
      <c r="E30" s="8"/>
      <c r="H30" s="25"/>
      <c r="I30" s="27"/>
      <c r="J30" s="25"/>
      <c r="K30" s="25"/>
      <c r="L30" s="25"/>
      <c r="M30" s="25"/>
      <c r="N30" s="19"/>
      <c r="O30" s="19"/>
      <c r="P30" s="19"/>
      <c r="Q30" s="19"/>
      <c r="R30" s="20" t="s">
        <v>20</v>
      </c>
      <c r="S30" s="45">
        <v>18552598.740000002</v>
      </c>
      <c r="T30" s="21"/>
      <c r="U30" s="19"/>
      <c r="V30" s="70"/>
      <c r="W30" s="19"/>
      <c r="X30" s="80"/>
      <c r="Y30" s="19"/>
      <c r="AC30"/>
      <c r="AD30" s="84"/>
      <c r="AE30"/>
      <c r="AF30" s="56"/>
      <c r="AG30" s="101"/>
      <c r="AH30" s="101"/>
      <c r="AI30" s="101"/>
      <c r="AJ30" s="101"/>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row>
    <row r="31" spans="1:108" ht="15" customHeight="1" x14ac:dyDescent="0.25">
      <c r="A31" s="17"/>
      <c r="B31" s="22" t="s">
        <v>21</v>
      </c>
      <c r="C31" s="76">
        <v>5475861.1268000007</v>
      </c>
      <c r="D31" s="19"/>
      <c r="E31" s="25"/>
      <c r="F31" s="24"/>
      <c r="G31" s="19"/>
      <c r="H31" s="25"/>
      <c r="I31" s="27"/>
      <c r="J31" s="25"/>
      <c r="K31" s="25"/>
      <c r="L31" s="25"/>
      <c r="M31" s="25"/>
      <c r="N31" s="19"/>
      <c r="O31" s="19"/>
      <c r="P31" s="19"/>
      <c r="Q31" s="19"/>
      <c r="R31" s="20"/>
      <c r="S31" s="45"/>
      <c r="T31" s="21"/>
      <c r="U31" s="19"/>
      <c r="V31" s="70"/>
      <c r="W31" s="19"/>
      <c r="X31" s="80"/>
      <c r="Y31" s="19"/>
      <c r="AC31"/>
      <c r="AD31" s="84"/>
      <c r="AE31"/>
      <c r="AF31" s="56"/>
      <c r="AG31" s="101"/>
      <c r="AH31" s="101"/>
      <c r="AI31" s="101"/>
      <c r="AJ31" s="10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row>
    <row r="32" spans="1:108" s="33" customFormat="1" ht="15" customHeight="1" x14ac:dyDescent="0.2">
      <c r="A32" s="52"/>
      <c r="B32" s="53"/>
      <c r="C32" s="98"/>
      <c r="D32" s="53"/>
      <c r="E32" s="54"/>
      <c r="F32" s="24"/>
      <c r="G32" s="53"/>
      <c r="H32" s="54"/>
      <c r="I32" s="53"/>
      <c r="J32" s="54"/>
      <c r="K32" s="54"/>
      <c r="L32" s="54"/>
      <c r="M32" s="54"/>
      <c r="N32" s="53"/>
      <c r="O32" s="53"/>
      <c r="P32" s="53"/>
      <c r="Q32" s="53"/>
      <c r="R32" s="53"/>
      <c r="S32" s="55"/>
      <c r="T32" s="53"/>
      <c r="U32" s="53"/>
      <c r="V32" s="71"/>
      <c r="W32" s="53"/>
      <c r="X32" s="81"/>
      <c r="Y32" s="53"/>
      <c r="Z32" s="53"/>
      <c r="AA32" s="53"/>
      <c r="AB32" s="53"/>
      <c r="AC32" s="32"/>
      <c r="AD32" s="85"/>
      <c r="AE32" s="32"/>
      <c r="AF32" s="56"/>
      <c r="AG32" s="102"/>
      <c r="AH32" s="102"/>
      <c r="AI32" s="102"/>
      <c r="AJ32" s="102"/>
    </row>
    <row r="33" spans="1:108" ht="15" customHeight="1" x14ac:dyDescent="0.2">
      <c r="A33" s="50" t="s">
        <v>23</v>
      </c>
      <c r="C33" s="9"/>
      <c r="F33" s="24"/>
      <c r="X33" s="82"/>
      <c r="AD33" s="82"/>
      <c r="AF33" s="56"/>
    </row>
    <row r="34" spans="1:108" customFormat="1" ht="15" x14ac:dyDescent="0.25">
      <c r="A34" s="8">
        <v>26025</v>
      </c>
      <c r="B34" s="8" t="s">
        <v>150</v>
      </c>
      <c r="C34" s="8" t="s">
        <v>151</v>
      </c>
      <c r="D34" s="8" t="s">
        <v>152</v>
      </c>
      <c r="E34" s="8" t="s">
        <v>505</v>
      </c>
      <c r="F34" s="8">
        <v>79336</v>
      </c>
      <c r="G34" s="8" t="s">
        <v>153</v>
      </c>
      <c r="H34" s="8">
        <v>1</v>
      </c>
      <c r="I34" s="8" t="s">
        <v>73</v>
      </c>
      <c r="J34" s="8"/>
      <c r="K34" s="8"/>
      <c r="L34" s="8"/>
      <c r="M34" s="8"/>
      <c r="N34" s="8" t="s">
        <v>154</v>
      </c>
      <c r="O34" s="8">
        <v>44</v>
      </c>
      <c r="P34" s="8">
        <v>0</v>
      </c>
      <c r="Q34" s="8">
        <v>44</v>
      </c>
      <c r="R34" s="8" t="s">
        <v>76</v>
      </c>
      <c r="S34" s="46">
        <v>1338293</v>
      </c>
      <c r="T34" s="46" t="s">
        <v>155</v>
      </c>
      <c r="U34" s="46" t="s">
        <v>156</v>
      </c>
      <c r="V34" s="65">
        <v>48219950500</v>
      </c>
      <c r="W34" s="46">
        <v>136</v>
      </c>
      <c r="X34" s="46">
        <v>17</v>
      </c>
      <c r="Y34" s="46">
        <v>4</v>
      </c>
      <c r="Z34" s="46">
        <v>8</v>
      </c>
      <c r="AA34" s="46">
        <v>4</v>
      </c>
      <c r="AB34" s="46">
        <v>0</v>
      </c>
      <c r="AC34" s="46">
        <v>1</v>
      </c>
      <c r="AD34" s="46">
        <v>170</v>
      </c>
      <c r="AE34" s="65"/>
      <c r="AF34" s="56">
        <v>2496.5431281608426</v>
      </c>
      <c r="AG34" s="15" t="s">
        <v>524</v>
      </c>
      <c r="AH34" s="15" t="s">
        <v>525</v>
      </c>
      <c r="AI34" s="15" t="s">
        <v>525</v>
      </c>
      <c r="AJ34" s="15" t="s">
        <v>525</v>
      </c>
    </row>
    <row r="35" spans="1:108" customFormat="1" ht="15" x14ac:dyDescent="0.25">
      <c r="A35" s="8">
        <v>26182</v>
      </c>
      <c r="B35" s="8" t="s">
        <v>157</v>
      </c>
      <c r="C35" s="8" t="s">
        <v>158</v>
      </c>
      <c r="D35" s="8" t="s">
        <v>159</v>
      </c>
      <c r="E35" s="8" t="s">
        <v>505</v>
      </c>
      <c r="F35" s="8">
        <v>79065</v>
      </c>
      <c r="G35" s="8" t="s">
        <v>160</v>
      </c>
      <c r="H35" s="8">
        <v>1</v>
      </c>
      <c r="I35" s="8" t="s">
        <v>73</v>
      </c>
      <c r="J35" s="8"/>
      <c r="K35" s="8"/>
      <c r="L35" s="8"/>
      <c r="M35" s="8"/>
      <c r="N35" s="8" t="s">
        <v>75</v>
      </c>
      <c r="O35" s="8">
        <v>96</v>
      </c>
      <c r="P35" s="8">
        <v>0</v>
      </c>
      <c r="Q35" s="8">
        <v>96</v>
      </c>
      <c r="R35" s="8" t="s">
        <v>87</v>
      </c>
      <c r="S35" s="46">
        <v>1237443.2999999998</v>
      </c>
      <c r="T35" s="46" t="s">
        <v>161</v>
      </c>
      <c r="U35" s="46" t="s">
        <v>162</v>
      </c>
      <c r="V35" s="65">
        <v>48179950400</v>
      </c>
      <c r="W35" s="46">
        <v>130</v>
      </c>
      <c r="X35" s="46">
        <v>17</v>
      </c>
      <c r="Y35" s="46">
        <v>4</v>
      </c>
      <c r="Z35" s="46">
        <v>8</v>
      </c>
      <c r="AA35" s="46">
        <v>4</v>
      </c>
      <c r="AB35" s="46">
        <v>0</v>
      </c>
      <c r="AC35" s="46">
        <v>1</v>
      </c>
      <c r="AD35" s="46">
        <v>164</v>
      </c>
      <c r="AE35" s="65"/>
      <c r="AF35" s="56">
        <v>5779.0292593003524</v>
      </c>
      <c r="AG35" s="15" t="s">
        <v>524</v>
      </c>
      <c r="AH35" s="15" t="s">
        <v>525</v>
      </c>
      <c r="AI35" s="15" t="s">
        <v>525</v>
      </c>
      <c r="AJ35" s="15" t="s">
        <v>526</v>
      </c>
    </row>
    <row r="36" spans="1:108" ht="15" customHeight="1" x14ac:dyDescent="0.25">
      <c r="A36" s="17" t="s">
        <v>24</v>
      </c>
      <c r="B36" s="18"/>
      <c r="C36" s="76">
        <v>1952973.2957228101</v>
      </c>
      <c r="D36" s="19"/>
      <c r="E36" s="25"/>
      <c r="F36" s="24"/>
      <c r="G36" s="19"/>
      <c r="H36" s="25"/>
      <c r="I36" s="27"/>
      <c r="J36" s="25"/>
      <c r="K36" s="25"/>
      <c r="L36" s="25"/>
      <c r="M36" s="25"/>
      <c r="N36" s="19"/>
      <c r="O36" s="19"/>
      <c r="P36" s="19"/>
      <c r="Q36" s="19"/>
      <c r="R36" s="20" t="s">
        <v>20</v>
      </c>
      <c r="S36" s="45">
        <v>2575736.2999999998</v>
      </c>
      <c r="T36" s="21"/>
      <c r="U36" s="19"/>
      <c r="V36" s="70"/>
      <c r="W36" s="19"/>
      <c r="X36" s="80"/>
      <c r="Y36" s="19"/>
      <c r="AC36"/>
      <c r="AD36" s="84"/>
      <c r="AE36"/>
      <c r="AF36" s="56"/>
      <c r="AG36" s="101"/>
      <c r="AH36" s="101"/>
      <c r="AI36" s="101"/>
      <c r="AJ36" s="101"/>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5" customHeight="1" collapsed="1" x14ac:dyDescent="0.2">
      <c r="C37" s="9"/>
      <c r="F37" s="24"/>
      <c r="X37" s="82"/>
      <c r="AD37" s="82"/>
      <c r="AF37" s="56"/>
    </row>
    <row r="38" spans="1:108" customFormat="1" ht="15" customHeight="1" x14ac:dyDescent="0.25">
      <c r="A38" s="51" t="s">
        <v>30</v>
      </c>
      <c r="B38" s="8"/>
      <c r="C38" s="9"/>
      <c r="D38" s="8"/>
      <c r="E38" s="24"/>
      <c r="F38" s="24"/>
      <c r="G38" s="8"/>
      <c r="H38" s="24"/>
      <c r="I38" s="8"/>
      <c r="J38" s="24"/>
      <c r="K38" s="24"/>
      <c r="L38" s="24"/>
      <c r="M38" s="24"/>
      <c r="N38" s="8"/>
      <c r="O38" s="8"/>
      <c r="P38" s="8"/>
      <c r="Q38" s="8"/>
      <c r="R38" s="8"/>
      <c r="S38" s="46"/>
      <c r="T38" s="8"/>
      <c r="U38" s="8"/>
      <c r="V38" s="65"/>
      <c r="W38" s="8"/>
      <c r="X38" s="82"/>
      <c r="Y38" s="8"/>
      <c r="Z38" s="8"/>
      <c r="AA38" s="14"/>
      <c r="AB38" s="14"/>
      <c r="AD38" s="84"/>
      <c r="AF38" s="56"/>
      <c r="AG38" s="101"/>
      <c r="AH38" s="101"/>
      <c r="AI38" s="101"/>
      <c r="AJ38" s="101"/>
    </row>
    <row r="39" spans="1:108" customFormat="1" ht="15" customHeight="1" x14ac:dyDescent="0.25">
      <c r="A39" s="8">
        <v>26189</v>
      </c>
      <c r="B39" s="8" t="s">
        <v>177</v>
      </c>
      <c r="C39" s="8" t="s">
        <v>178</v>
      </c>
      <c r="D39" s="8" t="s">
        <v>165</v>
      </c>
      <c r="E39" s="8" t="s">
        <v>505</v>
      </c>
      <c r="F39" s="8">
        <v>79106</v>
      </c>
      <c r="G39" s="8" t="s">
        <v>166</v>
      </c>
      <c r="H39" s="8">
        <v>1</v>
      </c>
      <c r="I39" s="8" t="s">
        <v>106</v>
      </c>
      <c r="J39" s="8"/>
      <c r="K39" s="8"/>
      <c r="L39" s="8"/>
      <c r="M39" s="8"/>
      <c r="N39" s="8" t="s">
        <v>154</v>
      </c>
      <c r="O39" s="8">
        <v>87</v>
      </c>
      <c r="P39" s="8">
        <v>3</v>
      </c>
      <c r="Q39" s="8">
        <v>90</v>
      </c>
      <c r="R39" s="8" t="s">
        <v>76</v>
      </c>
      <c r="S39" s="46">
        <v>2000000</v>
      </c>
      <c r="T39" s="46" t="s">
        <v>179</v>
      </c>
      <c r="U39" s="46" t="s">
        <v>180</v>
      </c>
      <c r="V39" s="65">
        <v>48375013300</v>
      </c>
      <c r="W39" s="46">
        <v>136</v>
      </c>
      <c r="X39" s="46">
        <v>17</v>
      </c>
      <c r="Y39" s="46">
        <v>4</v>
      </c>
      <c r="Z39" s="46">
        <v>8</v>
      </c>
      <c r="AA39" s="46">
        <v>4</v>
      </c>
      <c r="AB39" s="46">
        <v>0</v>
      </c>
      <c r="AC39" s="46">
        <v>1</v>
      </c>
      <c r="AD39" s="46">
        <v>170</v>
      </c>
      <c r="AE39" s="65"/>
      <c r="AF39" s="56">
        <v>972.76115761480924</v>
      </c>
      <c r="AG39" s="15" t="s">
        <v>524</v>
      </c>
      <c r="AH39" s="15" t="s">
        <v>525</v>
      </c>
      <c r="AI39" s="15" t="s">
        <v>525</v>
      </c>
      <c r="AJ39" s="15" t="s">
        <v>525</v>
      </c>
    </row>
    <row r="40" spans="1:108" customFormat="1" ht="15" customHeight="1" x14ac:dyDescent="0.25">
      <c r="A40" s="8">
        <v>26159</v>
      </c>
      <c r="B40" s="8" t="s">
        <v>172</v>
      </c>
      <c r="C40" s="8" t="s">
        <v>173</v>
      </c>
      <c r="D40" s="8" t="s">
        <v>174</v>
      </c>
      <c r="E40" s="8" t="s">
        <v>505</v>
      </c>
      <c r="F40" s="8">
        <v>79407</v>
      </c>
      <c r="G40" s="8" t="s">
        <v>174</v>
      </c>
      <c r="H40" s="8">
        <v>1</v>
      </c>
      <c r="I40" s="8" t="s">
        <v>106</v>
      </c>
      <c r="J40" s="8"/>
      <c r="K40" s="8"/>
      <c r="L40" s="8"/>
      <c r="M40" s="8"/>
      <c r="N40" s="8" t="s">
        <v>154</v>
      </c>
      <c r="O40" s="8">
        <v>60</v>
      </c>
      <c r="P40" s="8">
        <v>0</v>
      </c>
      <c r="Q40" s="8">
        <v>60</v>
      </c>
      <c r="R40" s="8" t="s">
        <v>87</v>
      </c>
      <c r="S40" s="46">
        <v>1820000</v>
      </c>
      <c r="T40" s="46" t="s">
        <v>175</v>
      </c>
      <c r="U40" s="46" t="s">
        <v>176</v>
      </c>
      <c r="V40" s="65">
        <v>48303001715</v>
      </c>
      <c r="W40" s="46">
        <v>136</v>
      </c>
      <c r="X40" s="46">
        <v>17</v>
      </c>
      <c r="Y40" s="46">
        <v>4</v>
      </c>
      <c r="Z40" s="46">
        <v>8</v>
      </c>
      <c r="AA40" s="46">
        <v>4</v>
      </c>
      <c r="AB40" s="46">
        <v>0</v>
      </c>
      <c r="AC40" s="46">
        <v>1</v>
      </c>
      <c r="AD40" s="46">
        <v>170</v>
      </c>
      <c r="AE40" s="65"/>
      <c r="AF40" s="56">
        <v>2675.1437082601865</v>
      </c>
      <c r="AG40" s="15"/>
      <c r="AH40" s="15"/>
      <c r="AI40" s="15"/>
      <c r="AJ40" s="15"/>
    </row>
    <row r="41" spans="1:108" customFormat="1" ht="15" customHeight="1" x14ac:dyDescent="0.25">
      <c r="A41" s="8">
        <v>26149</v>
      </c>
      <c r="B41" s="8" t="s">
        <v>169</v>
      </c>
      <c r="C41" s="8" t="s">
        <v>170</v>
      </c>
      <c r="D41" s="8" t="s">
        <v>165</v>
      </c>
      <c r="E41" s="8" t="s">
        <v>505</v>
      </c>
      <c r="F41" s="8">
        <v>79103</v>
      </c>
      <c r="G41" s="8" t="s">
        <v>171</v>
      </c>
      <c r="H41" s="8">
        <v>1</v>
      </c>
      <c r="I41" s="8" t="s">
        <v>106</v>
      </c>
      <c r="J41" s="8"/>
      <c r="K41" s="8"/>
      <c r="L41" s="8"/>
      <c r="M41" s="8"/>
      <c r="N41" s="8" t="s">
        <v>154</v>
      </c>
      <c r="O41" s="8">
        <v>68</v>
      </c>
      <c r="P41" s="8">
        <v>0</v>
      </c>
      <c r="Q41" s="8">
        <v>68</v>
      </c>
      <c r="R41" s="8" t="s">
        <v>76</v>
      </c>
      <c r="S41" s="46">
        <v>2000000</v>
      </c>
      <c r="T41" s="46" t="s">
        <v>167</v>
      </c>
      <c r="U41" s="46" t="s">
        <v>168</v>
      </c>
      <c r="V41" s="65">
        <v>48381022002</v>
      </c>
      <c r="W41" s="46">
        <v>136</v>
      </c>
      <c r="X41" s="46">
        <v>17</v>
      </c>
      <c r="Y41" s="46">
        <v>4</v>
      </c>
      <c r="Z41" s="46">
        <v>8</v>
      </c>
      <c r="AA41" s="46">
        <v>4</v>
      </c>
      <c r="AB41" s="46">
        <v>0</v>
      </c>
      <c r="AC41" s="46">
        <v>1</v>
      </c>
      <c r="AD41" s="46">
        <v>170</v>
      </c>
      <c r="AE41" s="65"/>
      <c r="AF41" s="56">
        <v>3656.1300463630523</v>
      </c>
      <c r="AG41" s="15"/>
      <c r="AH41" s="15"/>
      <c r="AI41" s="15"/>
      <c r="AJ41" s="15"/>
    </row>
    <row r="42" spans="1:108" customFormat="1" ht="15" customHeight="1" x14ac:dyDescent="0.25">
      <c r="A42" s="8">
        <v>26143</v>
      </c>
      <c r="B42" s="8" t="s">
        <v>163</v>
      </c>
      <c r="C42" s="8" t="s">
        <v>164</v>
      </c>
      <c r="D42" s="8" t="s">
        <v>165</v>
      </c>
      <c r="E42" s="8" t="s">
        <v>505</v>
      </c>
      <c r="F42" s="8">
        <v>79103</v>
      </c>
      <c r="G42" s="8" t="s">
        <v>166</v>
      </c>
      <c r="H42" s="8">
        <v>1</v>
      </c>
      <c r="I42" s="8" t="s">
        <v>106</v>
      </c>
      <c r="J42" s="8"/>
      <c r="K42" s="8"/>
      <c r="L42" s="8"/>
      <c r="M42" s="8"/>
      <c r="N42" s="8" t="s">
        <v>154</v>
      </c>
      <c r="O42" s="8">
        <v>68</v>
      </c>
      <c r="P42" s="8">
        <v>0</v>
      </c>
      <c r="Q42" s="8">
        <v>68</v>
      </c>
      <c r="R42" s="8" t="s">
        <v>87</v>
      </c>
      <c r="S42" s="46">
        <v>1734409</v>
      </c>
      <c r="T42" s="46" t="s">
        <v>167</v>
      </c>
      <c r="U42" s="46" t="s">
        <v>168</v>
      </c>
      <c r="V42" s="65">
        <v>48375010600</v>
      </c>
      <c r="W42" s="46">
        <v>129</v>
      </c>
      <c r="X42" s="46">
        <v>17</v>
      </c>
      <c r="Y42" s="46">
        <v>4</v>
      </c>
      <c r="Z42" s="46">
        <v>8</v>
      </c>
      <c r="AA42" s="46">
        <v>4</v>
      </c>
      <c r="AB42" s="46">
        <v>7</v>
      </c>
      <c r="AC42" s="46">
        <v>1</v>
      </c>
      <c r="AD42" s="46">
        <v>170</v>
      </c>
      <c r="AE42" s="65"/>
      <c r="AF42" s="56">
        <v>3968.9961388808315</v>
      </c>
      <c r="AG42" s="15"/>
      <c r="AH42" s="15"/>
      <c r="AI42" s="15"/>
      <c r="AJ42" s="15"/>
    </row>
    <row r="43" spans="1:108" customFormat="1" ht="15" customHeight="1" x14ac:dyDescent="0.25">
      <c r="A43" s="8">
        <v>26225</v>
      </c>
      <c r="B43" s="8" t="s">
        <v>181</v>
      </c>
      <c r="C43" s="8" t="s">
        <v>182</v>
      </c>
      <c r="D43" s="8" t="s">
        <v>165</v>
      </c>
      <c r="E43" s="8" t="s">
        <v>505</v>
      </c>
      <c r="F43" s="8">
        <v>79110</v>
      </c>
      <c r="G43" s="8" t="s">
        <v>171</v>
      </c>
      <c r="H43" s="8">
        <v>1</v>
      </c>
      <c r="I43" s="8" t="s">
        <v>106</v>
      </c>
      <c r="J43" s="8"/>
      <c r="K43" s="8"/>
      <c r="L43" s="8"/>
      <c r="M43" s="8"/>
      <c r="N43" s="8" t="s">
        <v>154</v>
      </c>
      <c r="O43" s="8">
        <v>46</v>
      </c>
      <c r="P43" s="8">
        <v>0</v>
      </c>
      <c r="Q43" s="8">
        <v>46</v>
      </c>
      <c r="R43" s="8" t="s">
        <v>87</v>
      </c>
      <c r="S43" s="46">
        <v>1555000</v>
      </c>
      <c r="T43" s="46" t="s">
        <v>183</v>
      </c>
      <c r="U43" s="46" t="s">
        <v>184</v>
      </c>
      <c r="V43" s="65">
        <v>48381020800</v>
      </c>
      <c r="W43" s="46">
        <v>136</v>
      </c>
      <c r="X43" s="46">
        <v>17</v>
      </c>
      <c r="Y43" s="46">
        <v>4</v>
      </c>
      <c r="Z43" s="46">
        <v>8</v>
      </c>
      <c r="AA43" s="46">
        <v>4</v>
      </c>
      <c r="AB43" s="46">
        <v>0</v>
      </c>
      <c r="AC43" s="46">
        <v>1</v>
      </c>
      <c r="AD43" s="46">
        <v>170</v>
      </c>
      <c r="AE43" s="65"/>
      <c r="AF43" s="56">
        <v>12103.76141343085</v>
      </c>
      <c r="AG43" s="15"/>
      <c r="AH43" s="15"/>
      <c r="AI43" s="15"/>
      <c r="AJ43" s="15"/>
    </row>
    <row r="44" spans="1:108" ht="15" customHeight="1" x14ac:dyDescent="0.25">
      <c r="A44" s="17" t="s">
        <v>24</v>
      </c>
      <c r="C44" s="76">
        <v>1613726.2673617003</v>
      </c>
      <c r="D44" s="19"/>
      <c r="E44" s="25"/>
      <c r="F44" s="24"/>
      <c r="G44" s="19"/>
      <c r="H44" s="25"/>
      <c r="I44" s="27"/>
      <c r="J44" s="25"/>
      <c r="K44" s="25"/>
      <c r="L44" s="25"/>
      <c r="M44" s="25"/>
      <c r="N44" s="19"/>
      <c r="O44" s="19"/>
      <c r="P44" s="19"/>
      <c r="Q44" s="19"/>
      <c r="R44" s="20" t="s">
        <v>20</v>
      </c>
      <c r="S44" s="45">
        <v>9109409</v>
      </c>
      <c r="T44" s="21"/>
      <c r="U44" s="19"/>
      <c r="V44" s="70"/>
      <c r="W44" s="19"/>
      <c r="X44" s="80"/>
      <c r="Y44" s="19"/>
      <c r="AC44"/>
      <c r="AD44" s="84"/>
      <c r="AE44"/>
      <c r="AF44" s="56"/>
      <c r="AG44" s="101"/>
      <c r="AH44" s="101"/>
      <c r="AI44" s="101"/>
      <c r="AJ44" s="101"/>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row>
    <row r="45" spans="1:108" ht="15" customHeight="1" collapsed="1" x14ac:dyDescent="0.2">
      <c r="C45" s="9"/>
      <c r="F45" s="24"/>
      <c r="H45" s="61"/>
      <c r="X45" s="82"/>
      <c r="AD45" s="82"/>
      <c r="AF45" s="56"/>
    </row>
    <row r="46" spans="1:108" ht="15" customHeight="1" x14ac:dyDescent="0.2">
      <c r="A46" s="50" t="s">
        <v>31</v>
      </c>
      <c r="C46" s="9"/>
      <c r="F46" s="24"/>
      <c r="H46" s="61"/>
      <c r="X46" s="82"/>
      <c r="AD46" s="82"/>
      <c r="AF46" s="56"/>
    </row>
    <row r="47" spans="1:108" ht="15" customHeight="1" x14ac:dyDescent="0.2">
      <c r="A47" s="8">
        <v>26270</v>
      </c>
      <c r="B47" s="8" t="s">
        <v>191</v>
      </c>
      <c r="C47" s="8" t="s">
        <v>192</v>
      </c>
      <c r="D47" s="8" t="s">
        <v>193</v>
      </c>
      <c r="E47" s="8"/>
      <c r="F47" s="8">
        <v>76354</v>
      </c>
      <c r="G47" s="8" t="s">
        <v>188</v>
      </c>
      <c r="H47" s="8">
        <v>2</v>
      </c>
      <c r="I47" s="8" t="s">
        <v>73</v>
      </c>
      <c r="J47" s="8"/>
      <c r="K47" s="8"/>
      <c r="L47" s="8"/>
      <c r="M47" s="8"/>
      <c r="N47" s="8" t="s">
        <v>154</v>
      </c>
      <c r="O47" s="8">
        <v>41</v>
      </c>
      <c r="P47" s="8">
        <v>0</v>
      </c>
      <c r="Q47" s="8">
        <v>41</v>
      </c>
      <c r="R47" s="8" t="s">
        <v>76</v>
      </c>
      <c r="S47" s="46">
        <v>1130000</v>
      </c>
      <c r="T47" s="46" t="s">
        <v>194</v>
      </c>
      <c r="U47" s="46" t="s">
        <v>195</v>
      </c>
      <c r="V47" s="65">
        <v>48485013503</v>
      </c>
      <c r="W47" s="46">
        <v>127</v>
      </c>
      <c r="X47" s="46">
        <v>17</v>
      </c>
      <c r="Y47" s="46">
        <v>4</v>
      </c>
      <c r="Z47" s="46">
        <v>8</v>
      </c>
      <c r="AA47" s="46">
        <v>4</v>
      </c>
      <c r="AB47" s="46">
        <v>0</v>
      </c>
      <c r="AC47" s="46">
        <v>1</v>
      </c>
      <c r="AD47" s="46">
        <v>161</v>
      </c>
      <c r="AE47" s="65"/>
      <c r="AF47" s="56">
        <v>2674.9359589278838</v>
      </c>
      <c r="AG47" s="15" t="s">
        <v>524</v>
      </c>
      <c r="AH47" s="15" t="s">
        <v>525</v>
      </c>
      <c r="AI47" s="15" t="s">
        <v>525</v>
      </c>
      <c r="AJ47" s="15" t="s">
        <v>525</v>
      </c>
    </row>
    <row r="48" spans="1:108" ht="15" customHeight="1" x14ac:dyDescent="0.2">
      <c r="A48" s="8">
        <v>26266</v>
      </c>
      <c r="B48" s="8" t="s">
        <v>185</v>
      </c>
      <c r="C48" s="8" t="s">
        <v>186</v>
      </c>
      <c r="D48" s="8" t="s">
        <v>187</v>
      </c>
      <c r="E48" s="8"/>
      <c r="F48" s="8">
        <v>76367</v>
      </c>
      <c r="G48" s="8" t="s">
        <v>188</v>
      </c>
      <c r="H48" s="8">
        <v>2</v>
      </c>
      <c r="I48" s="8" t="s">
        <v>73</v>
      </c>
      <c r="J48" s="8"/>
      <c r="K48" s="8"/>
      <c r="L48" s="8"/>
      <c r="M48" s="8"/>
      <c r="N48" s="8" t="s">
        <v>154</v>
      </c>
      <c r="O48" s="8">
        <v>40</v>
      </c>
      <c r="P48" s="8">
        <v>0</v>
      </c>
      <c r="Q48" s="8">
        <v>40</v>
      </c>
      <c r="R48" s="8" t="s">
        <v>87</v>
      </c>
      <c r="S48" s="46">
        <v>1132507</v>
      </c>
      <c r="T48" s="46" t="s">
        <v>189</v>
      </c>
      <c r="U48" s="46" t="s">
        <v>190</v>
      </c>
      <c r="V48" s="65">
        <v>48485013600</v>
      </c>
      <c r="W48" s="46">
        <v>126</v>
      </c>
      <c r="X48" s="46">
        <v>17</v>
      </c>
      <c r="Y48" s="46">
        <v>4</v>
      </c>
      <c r="Z48" s="46">
        <v>8</v>
      </c>
      <c r="AA48" s="46">
        <v>4</v>
      </c>
      <c r="AB48" s="46">
        <v>0</v>
      </c>
      <c r="AC48" s="46">
        <v>1</v>
      </c>
      <c r="AD48" s="46">
        <v>160</v>
      </c>
      <c r="AE48" s="65"/>
      <c r="AF48" s="56">
        <v>4235.5846861422106</v>
      </c>
      <c r="AG48" s="15"/>
      <c r="AH48" s="15"/>
      <c r="AI48" s="15"/>
      <c r="AJ48" s="15"/>
    </row>
    <row r="49" spans="1:108" ht="15" customHeight="1" x14ac:dyDescent="0.25">
      <c r="A49" s="17" t="s">
        <v>24</v>
      </c>
      <c r="B49" s="18"/>
      <c r="C49" s="76">
        <v>773232.08223158715</v>
      </c>
      <c r="D49" s="19"/>
      <c r="E49" s="25"/>
      <c r="F49" s="24"/>
      <c r="G49" s="19"/>
      <c r="H49" s="73"/>
      <c r="I49" s="27"/>
      <c r="J49" s="25"/>
      <c r="K49" s="25"/>
      <c r="L49" s="25"/>
      <c r="M49" s="25"/>
      <c r="N49" s="19"/>
      <c r="O49" s="19"/>
      <c r="P49" s="19"/>
      <c r="Q49" s="19"/>
      <c r="R49" s="20" t="s">
        <v>20</v>
      </c>
      <c r="S49" s="45">
        <f>SUM(S47:S48)</f>
        <v>2262507</v>
      </c>
      <c r="T49" s="21"/>
      <c r="U49" s="19"/>
      <c r="V49" s="70"/>
      <c r="W49" s="19"/>
      <c r="X49" s="80"/>
      <c r="Y49" s="19"/>
      <c r="AC49"/>
      <c r="AD49" s="84"/>
      <c r="AE49"/>
      <c r="AF49" s="56"/>
      <c r="AG49" s="101"/>
      <c r="AH49" s="101"/>
      <c r="AI49" s="101"/>
      <c r="AJ49" s="101"/>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row>
    <row r="50" spans="1:108" ht="15" customHeight="1" collapsed="1" x14ac:dyDescent="0.2">
      <c r="C50" s="9"/>
      <c r="F50" s="24"/>
      <c r="H50" s="61"/>
      <c r="X50" s="82"/>
      <c r="AD50" s="82"/>
      <c r="AF50" s="56"/>
    </row>
    <row r="51" spans="1:108" customFormat="1" ht="15" customHeight="1" x14ac:dyDescent="0.25">
      <c r="A51" s="51" t="s">
        <v>32</v>
      </c>
      <c r="B51" s="8"/>
      <c r="C51" s="9"/>
      <c r="D51" s="8"/>
      <c r="E51" s="24"/>
      <c r="F51" s="24"/>
      <c r="G51" s="8"/>
      <c r="H51" s="61"/>
      <c r="I51" s="8"/>
      <c r="J51" s="24"/>
      <c r="K51" s="24"/>
      <c r="L51" s="24"/>
      <c r="M51" s="24"/>
      <c r="N51" s="8"/>
      <c r="O51" s="8"/>
      <c r="P51" s="8"/>
      <c r="Q51" s="8"/>
      <c r="R51" s="8"/>
      <c r="S51" s="46"/>
      <c r="T51" s="8"/>
      <c r="U51" s="8"/>
      <c r="V51" s="65"/>
      <c r="W51" s="8"/>
      <c r="X51" s="82"/>
      <c r="Y51" s="8"/>
      <c r="Z51" s="8"/>
      <c r="AA51" s="14"/>
      <c r="AB51" s="14"/>
      <c r="AD51" s="84"/>
      <c r="AF51" s="56"/>
      <c r="AG51" s="101"/>
      <c r="AH51" s="101"/>
      <c r="AI51" s="101"/>
      <c r="AJ51" s="101"/>
    </row>
    <row r="52" spans="1:108" customFormat="1" ht="15" customHeight="1" x14ac:dyDescent="0.25">
      <c r="A52" s="8">
        <v>26221</v>
      </c>
      <c r="B52" s="8" t="s">
        <v>200</v>
      </c>
      <c r="C52" s="8" t="s">
        <v>201</v>
      </c>
      <c r="D52" s="8" t="s">
        <v>202</v>
      </c>
      <c r="E52" s="8" t="s">
        <v>505</v>
      </c>
      <c r="F52" s="8">
        <v>76301</v>
      </c>
      <c r="G52" s="8" t="s">
        <v>188</v>
      </c>
      <c r="H52" s="8">
        <v>2</v>
      </c>
      <c r="I52" s="8" t="s">
        <v>106</v>
      </c>
      <c r="J52" s="8"/>
      <c r="K52" s="8"/>
      <c r="L52" s="8"/>
      <c r="M52" s="8"/>
      <c r="N52" s="8" t="s">
        <v>507</v>
      </c>
      <c r="O52" s="8">
        <v>49</v>
      </c>
      <c r="P52" s="8">
        <v>0</v>
      </c>
      <c r="Q52" s="8">
        <v>49</v>
      </c>
      <c r="R52" s="8" t="s">
        <v>87</v>
      </c>
      <c r="S52" s="46">
        <v>1328676</v>
      </c>
      <c r="T52" s="46" t="s">
        <v>203</v>
      </c>
      <c r="U52" s="46" t="s">
        <v>204</v>
      </c>
      <c r="V52" s="65">
        <v>48485011400</v>
      </c>
      <c r="W52" s="46">
        <v>138</v>
      </c>
      <c r="X52" s="46">
        <v>17</v>
      </c>
      <c r="Y52" s="46">
        <v>4</v>
      </c>
      <c r="Z52" s="46">
        <v>8</v>
      </c>
      <c r="AA52" s="46">
        <v>4</v>
      </c>
      <c r="AB52" s="46">
        <v>0</v>
      </c>
      <c r="AC52" s="46">
        <v>1</v>
      </c>
      <c r="AD52" s="46">
        <v>172</v>
      </c>
      <c r="AE52" s="65"/>
      <c r="AF52" s="56">
        <v>11385.969987747259</v>
      </c>
      <c r="AG52" s="15" t="s">
        <v>524</v>
      </c>
      <c r="AH52" s="15" t="s">
        <v>525</v>
      </c>
      <c r="AI52" s="15" t="s">
        <v>525</v>
      </c>
      <c r="AJ52" s="15" t="s">
        <v>525</v>
      </c>
    </row>
    <row r="53" spans="1:108" customFormat="1" ht="15" x14ac:dyDescent="0.25">
      <c r="A53" s="8">
        <v>26148</v>
      </c>
      <c r="B53" s="8" t="s">
        <v>196</v>
      </c>
      <c r="C53" s="8" t="s">
        <v>197</v>
      </c>
      <c r="D53" s="8" t="s">
        <v>198</v>
      </c>
      <c r="E53" s="8" t="s">
        <v>505</v>
      </c>
      <c r="F53" s="8">
        <v>79601</v>
      </c>
      <c r="G53" s="8" t="s">
        <v>199</v>
      </c>
      <c r="H53" s="8">
        <v>2</v>
      </c>
      <c r="I53" s="8" t="s">
        <v>106</v>
      </c>
      <c r="J53" s="8"/>
      <c r="K53" s="8"/>
      <c r="L53" s="8"/>
      <c r="M53" s="8"/>
      <c r="N53" s="8" t="s">
        <v>154</v>
      </c>
      <c r="O53" s="8">
        <v>44</v>
      </c>
      <c r="P53" s="8">
        <v>0</v>
      </c>
      <c r="Q53" s="8">
        <v>44</v>
      </c>
      <c r="R53" s="8" t="s">
        <v>87</v>
      </c>
      <c r="S53" s="46">
        <v>1283859</v>
      </c>
      <c r="T53" s="46" t="s">
        <v>167</v>
      </c>
      <c r="U53" s="46" t="s">
        <v>168</v>
      </c>
      <c r="V53" s="65">
        <v>48441011000</v>
      </c>
      <c r="W53" s="46">
        <v>136</v>
      </c>
      <c r="X53" s="46">
        <v>17</v>
      </c>
      <c r="Y53" s="46">
        <v>4</v>
      </c>
      <c r="Z53" s="46">
        <v>8</v>
      </c>
      <c r="AA53" s="46">
        <v>4</v>
      </c>
      <c r="AB53" s="46">
        <v>0</v>
      </c>
      <c r="AC53" s="46">
        <v>1</v>
      </c>
      <c r="AD53" s="46">
        <v>170</v>
      </c>
      <c r="AE53" s="65"/>
      <c r="AF53" s="56">
        <v>6769.9431209834984</v>
      </c>
      <c r="AG53" s="15"/>
      <c r="AH53" s="15"/>
      <c r="AI53" s="15"/>
      <c r="AJ53" s="15"/>
    </row>
    <row r="54" spans="1:108" ht="15" customHeight="1" x14ac:dyDescent="0.25">
      <c r="A54" s="17" t="s">
        <v>24</v>
      </c>
      <c r="B54" s="18"/>
      <c r="C54" s="76">
        <v>907518.64696834586</v>
      </c>
      <c r="D54" s="19"/>
      <c r="E54" s="25"/>
      <c r="F54" s="24"/>
      <c r="G54" s="19"/>
      <c r="H54" s="73"/>
      <c r="I54" s="27"/>
      <c r="J54" s="25"/>
      <c r="K54" s="25"/>
      <c r="L54" s="25"/>
      <c r="M54" s="25"/>
      <c r="N54" s="19"/>
      <c r="O54" s="19"/>
      <c r="P54" s="19"/>
      <c r="Q54" s="19"/>
      <c r="R54" s="20" t="s">
        <v>20</v>
      </c>
      <c r="S54" s="45">
        <v>2612535</v>
      </c>
      <c r="T54" s="21"/>
      <c r="U54" s="19"/>
      <c r="V54" s="70"/>
      <c r="W54" s="19"/>
      <c r="X54" s="80"/>
      <c r="Y54" s="19"/>
      <c r="AC54"/>
      <c r="AD54" s="84"/>
      <c r="AE54"/>
      <c r="AF54" s="56"/>
      <c r="AG54" s="101"/>
      <c r="AH54" s="101"/>
      <c r="AI54" s="101"/>
      <c r="AJ54" s="101"/>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row>
    <row r="55" spans="1:108" ht="15" customHeight="1" collapsed="1" x14ac:dyDescent="0.2">
      <c r="C55" s="9"/>
      <c r="F55" s="24"/>
      <c r="H55" s="61"/>
      <c r="X55" s="82"/>
      <c r="AD55" s="82"/>
      <c r="AF55" s="56"/>
    </row>
    <row r="56" spans="1:108" customFormat="1" ht="15" customHeight="1" x14ac:dyDescent="0.25">
      <c r="A56" s="50" t="s">
        <v>33</v>
      </c>
      <c r="B56" s="8"/>
      <c r="C56" s="9"/>
      <c r="D56" s="8"/>
      <c r="E56" s="24"/>
      <c r="F56" s="24"/>
      <c r="G56" s="8"/>
      <c r="H56" s="61"/>
      <c r="I56" s="8"/>
      <c r="J56" s="24"/>
      <c r="K56" s="24"/>
      <c r="L56" s="24"/>
      <c r="M56" s="24"/>
      <c r="N56" s="8"/>
      <c r="O56" s="8"/>
      <c r="P56" s="8"/>
      <c r="Q56" s="8"/>
      <c r="R56" s="8"/>
      <c r="S56" s="46"/>
      <c r="T56" s="8"/>
      <c r="U56" s="8"/>
      <c r="V56" s="65"/>
      <c r="W56" s="8"/>
      <c r="X56" s="82"/>
      <c r="Y56" s="8"/>
      <c r="Z56" s="8"/>
      <c r="AA56" s="14"/>
      <c r="AB56" s="14"/>
      <c r="AD56" s="84"/>
      <c r="AF56" s="56"/>
      <c r="AG56" s="101"/>
      <c r="AH56" s="101"/>
      <c r="AI56" s="101"/>
      <c r="AJ56" s="101"/>
    </row>
    <row r="57" spans="1:108" customFormat="1" ht="15" customHeight="1" x14ac:dyDescent="0.25">
      <c r="A57" s="8">
        <v>26195</v>
      </c>
      <c r="B57" s="8" t="s">
        <v>211</v>
      </c>
      <c r="C57" s="8" t="s">
        <v>212</v>
      </c>
      <c r="D57" s="8" t="s">
        <v>111</v>
      </c>
      <c r="E57" s="8" t="s">
        <v>505</v>
      </c>
      <c r="F57" s="8">
        <v>76240</v>
      </c>
      <c r="G57" s="8" t="s">
        <v>112</v>
      </c>
      <c r="H57" s="8">
        <v>3</v>
      </c>
      <c r="I57" s="8" t="s">
        <v>73</v>
      </c>
      <c r="J57" s="8"/>
      <c r="K57" s="8"/>
      <c r="L57" s="8"/>
      <c r="M57" s="8"/>
      <c r="N57" s="8" t="s">
        <v>154</v>
      </c>
      <c r="O57" s="8">
        <v>40</v>
      </c>
      <c r="P57" s="8">
        <v>2</v>
      </c>
      <c r="Q57" s="8">
        <v>42</v>
      </c>
      <c r="R57" s="8" t="s">
        <v>87</v>
      </c>
      <c r="S57" s="46">
        <v>1312707</v>
      </c>
      <c r="T57" s="46" t="s">
        <v>213</v>
      </c>
      <c r="U57" s="46" t="s">
        <v>204</v>
      </c>
      <c r="V57" s="65">
        <v>48097001100</v>
      </c>
      <c r="W57" s="46">
        <v>129</v>
      </c>
      <c r="X57" s="46">
        <v>17</v>
      </c>
      <c r="Y57" s="46">
        <v>4</v>
      </c>
      <c r="Z57" s="46">
        <v>8</v>
      </c>
      <c r="AA57" s="46">
        <v>4</v>
      </c>
      <c r="AB57" s="46">
        <v>7</v>
      </c>
      <c r="AC57" s="46">
        <v>1</v>
      </c>
      <c r="AD57" s="46">
        <v>170</v>
      </c>
      <c r="AE57" s="65"/>
      <c r="AF57" s="56">
        <v>2851.9621188042106</v>
      </c>
      <c r="AG57" s="15" t="s">
        <v>524</v>
      </c>
      <c r="AH57" s="15" t="s">
        <v>525</v>
      </c>
      <c r="AI57" s="15" t="s">
        <v>525</v>
      </c>
      <c r="AJ57" s="15" t="s">
        <v>525</v>
      </c>
    </row>
    <row r="58" spans="1:108" customFormat="1" ht="15" customHeight="1" x14ac:dyDescent="0.25">
      <c r="A58" s="8">
        <v>26077</v>
      </c>
      <c r="B58" s="8" t="s">
        <v>205</v>
      </c>
      <c r="C58" s="8" t="s">
        <v>206</v>
      </c>
      <c r="D58" s="8" t="s">
        <v>207</v>
      </c>
      <c r="E58" s="8" t="s">
        <v>505</v>
      </c>
      <c r="F58" s="8">
        <v>75160</v>
      </c>
      <c r="G58" s="8" t="s">
        <v>208</v>
      </c>
      <c r="H58" s="8">
        <v>3</v>
      </c>
      <c r="I58" s="8" t="s">
        <v>73</v>
      </c>
      <c r="J58" s="8"/>
      <c r="K58" s="8"/>
      <c r="L58" s="8"/>
      <c r="M58" s="8"/>
      <c r="N58" s="8" t="s">
        <v>154</v>
      </c>
      <c r="O58" s="8">
        <v>42</v>
      </c>
      <c r="P58" s="8">
        <v>0</v>
      </c>
      <c r="Q58" s="8">
        <v>42</v>
      </c>
      <c r="R58" s="8" t="s">
        <v>87</v>
      </c>
      <c r="S58" s="46">
        <v>1312707</v>
      </c>
      <c r="T58" s="46" t="s">
        <v>209</v>
      </c>
      <c r="U58" s="46" t="s">
        <v>210</v>
      </c>
      <c r="V58" s="65">
        <v>48257050300</v>
      </c>
      <c r="W58" s="46">
        <v>129</v>
      </c>
      <c r="X58" s="46">
        <v>17</v>
      </c>
      <c r="Y58" s="46">
        <v>4</v>
      </c>
      <c r="Z58" s="46">
        <v>8</v>
      </c>
      <c r="AA58" s="46">
        <v>4</v>
      </c>
      <c r="AB58" s="46">
        <v>7</v>
      </c>
      <c r="AC58" s="46">
        <v>1</v>
      </c>
      <c r="AD58" s="46">
        <v>170</v>
      </c>
      <c r="AE58" s="65"/>
      <c r="AF58" s="56">
        <v>3694.808288545888</v>
      </c>
      <c r="AG58" s="15"/>
      <c r="AH58" s="15"/>
      <c r="AI58" s="15"/>
      <c r="AJ58" s="15"/>
    </row>
    <row r="59" spans="1:108" ht="15" customHeight="1" x14ac:dyDescent="0.25">
      <c r="A59" s="17" t="s">
        <v>24</v>
      </c>
      <c r="B59" s="18"/>
      <c r="C59" s="76">
        <v>896586.25026744884</v>
      </c>
      <c r="D59" s="19"/>
      <c r="E59" s="25"/>
      <c r="F59" s="24"/>
      <c r="G59" s="19"/>
      <c r="H59" s="73"/>
      <c r="I59" s="27"/>
      <c r="J59" s="25"/>
      <c r="K59" s="25"/>
      <c r="L59" s="25"/>
      <c r="M59" s="25"/>
      <c r="N59" s="19"/>
      <c r="O59" s="19"/>
      <c r="P59" s="19"/>
      <c r="Q59" s="19"/>
      <c r="R59" s="20" t="s">
        <v>20</v>
      </c>
      <c r="S59" s="45">
        <v>2625414</v>
      </c>
      <c r="T59" s="21"/>
      <c r="U59" s="19"/>
      <c r="V59" s="70"/>
      <c r="W59" s="19"/>
      <c r="X59" s="80"/>
      <c r="Y59" s="19"/>
      <c r="AC59"/>
      <c r="AD59" s="84"/>
      <c r="AE59"/>
      <c r="AF59" s="56"/>
      <c r="AG59" s="101"/>
      <c r="AH59" s="101"/>
      <c r="AI59" s="101"/>
      <c r="AJ59" s="101"/>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ht="15" customHeight="1" collapsed="1" x14ac:dyDescent="0.2">
      <c r="C60" s="9"/>
      <c r="F60" s="24"/>
      <c r="H60" s="61"/>
      <c r="X60" s="82"/>
      <c r="AD60" s="82"/>
      <c r="AF60" s="56"/>
    </row>
    <row r="61" spans="1:108" customFormat="1" ht="15" customHeight="1" x14ac:dyDescent="0.25">
      <c r="A61" s="51" t="s">
        <v>34</v>
      </c>
      <c r="B61" s="8"/>
      <c r="C61" s="9"/>
      <c r="D61" s="8"/>
      <c r="E61" s="24"/>
      <c r="F61" s="24"/>
      <c r="G61" s="8"/>
      <c r="H61" s="61"/>
      <c r="I61" s="8"/>
      <c r="J61" s="24"/>
      <c r="K61" s="24"/>
      <c r="L61" s="24"/>
      <c r="M61" s="24"/>
      <c r="N61" s="8"/>
      <c r="O61" s="8"/>
      <c r="P61" s="8"/>
      <c r="Q61" s="8"/>
      <c r="R61" s="8"/>
      <c r="S61" s="46"/>
      <c r="T61" s="8"/>
      <c r="U61" s="8"/>
      <c r="V61" s="65"/>
      <c r="W61" s="8"/>
      <c r="X61" s="82"/>
      <c r="Y61" s="8"/>
      <c r="Z61" s="8"/>
      <c r="AA61" s="14"/>
      <c r="AB61" s="14"/>
      <c r="AD61" s="84"/>
      <c r="AF61" s="56"/>
      <c r="AG61" s="101"/>
      <c r="AH61" s="101"/>
      <c r="AI61" s="101"/>
      <c r="AJ61" s="101"/>
    </row>
    <row r="62" spans="1:108" customFormat="1" ht="15" x14ac:dyDescent="0.25">
      <c r="A62" s="8">
        <v>26172</v>
      </c>
      <c r="B62" s="8" t="s">
        <v>244</v>
      </c>
      <c r="C62" s="8" t="s">
        <v>245</v>
      </c>
      <c r="D62" s="8" t="s">
        <v>229</v>
      </c>
      <c r="E62" s="8" t="s">
        <v>505</v>
      </c>
      <c r="F62" s="8">
        <v>76164</v>
      </c>
      <c r="G62" s="8" t="s">
        <v>217</v>
      </c>
      <c r="H62" s="8">
        <v>3</v>
      </c>
      <c r="I62" s="8" t="s">
        <v>106</v>
      </c>
      <c r="J62" s="8"/>
      <c r="K62" s="8"/>
      <c r="L62" s="8"/>
      <c r="M62" s="8"/>
      <c r="N62" s="8" t="s">
        <v>507</v>
      </c>
      <c r="O62" s="8">
        <v>84</v>
      </c>
      <c r="P62" s="8">
        <v>0</v>
      </c>
      <c r="Q62" s="8">
        <v>84</v>
      </c>
      <c r="R62" s="8" t="s">
        <v>87</v>
      </c>
      <c r="S62" s="46">
        <v>2000000</v>
      </c>
      <c r="T62" s="46" t="s">
        <v>246</v>
      </c>
      <c r="U62" s="46" t="s">
        <v>204</v>
      </c>
      <c r="V62" s="65">
        <v>48439100800</v>
      </c>
      <c r="W62" s="46">
        <v>131</v>
      </c>
      <c r="X62" s="46">
        <v>17</v>
      </c>
      <c r="Y62" s="46">
        <v>4</v>
      </c>
      <c r="Z62" s="46">
        <v>8</v>
      </c>
      <c r="AA62" s="46">
        <v>4</v>
      </c>
      <c r="AB62" s="46">
        <v>7</v>
      </c>
      <c r="AC62" s="46">
        <v>1</v>
      </c>
      <c r="AD62" s="46">
        <v>172</v>
      </c>
      <c r="AE62" s="65"/>
      <c r="AF62" s="56">
        <v>2475.6636010759039</v>
      </c>
      <c r="AG62" s="15" t="s">
        <v>524</v>
      </c>
      <c r="AH62" s="15" t="s">
        <v>525</v>
      </c>
      <c r="AI62" s="15" t="s">
        <v>525</v>
      </c>
      <c r="AJ62" s="15" t="s">
        <v>525</v>
      </c>
    </row>
    <row r="63" spans="1:108" s="78" customFormat="1" ht="15" x14ac:dyDescent="0.25">
      <c r="A63" s="8">
        <v>26175</v>
      </c>
      <c r="B63" s="8" t="s">
        <v>247</v>
      </c>
      <c r="C63" s="8" t="s">
        <v>248</v>
      </c>
      <c r="D63" s="8" t="s">
        <v>222</v>
      </c>
      <c r="E63" s="8" t="s">
        <v>505</v>
      </c>
      <c r="F63" s="8">
        <v>75204</v>
      </c>
      <c r="G63" s="8" t="s">
        <v>249</v>
      </c>
      <c r="H63" s="8">
        <v>3</v>
      </c>
      <c r="I63" s="8" t="s">
        <v>106</v>
      </c>
      <c r="J63" s="8"/>
      <c r="K63" s="8"/>
      <c r="L63" s="8"/>
      <c r="M63" s="8"/>
      <c r="N63" s="8" t="s">
        <v>154</v>
      </c>
      <c r="O63" s="8">
        <v>69</v>
      </c>
      <c r="P63" s="8">
        <v>17</v>
      </c>
      <c r="Q63" s="8">
        <v>86</v>
      </c>
      <c r="R63" s="8" t="s">
        <v>76</v>
      </c>
      <c r="S63" s="46">
        <v>2000000</v>
      </c>
      <c r="T63" s="46" t="s">
        <v>246</v>
      </c>
      <c r="U63" s="46" t="s">
        <v>204</v>
      </c>
      <c r="V63" s="65">
        <v>48113000802</v>
      </c>
      <c r="W63" s="46">
        <v>136</v>
      </c>
      <c r="X63" s="46">
        <v>17</v>
      </c>
      <c r="Y63" s="46">
        <v>4</v>
      </c>
      <c r="Z63" s="46">
        <v>8</v>
      </c>
      <c r="AA63" s="46">
        <v>4</v>
      </c>
      <c r="AB63" s="46">
        <v>0</v>
      </c>
      <c r="AC63" s="46">
        <v>1</v>
      </c>
      <c r="AD63" s="46">
        <v>170</v>
      </c>
      <c r="AE63" s="65"/>
      <c r="AF63" s="56">
        <v>541.07891593790464</v>
      </c>
      <c r="AG63" s="15" t="s">
        <v>524</v>
      </c>
      <c r="AH63" s="15" t="s">
        <v>525</v>
      </c>
      <c r="AI63" s="15" t="s">
        <v>525</v>
      </c>
      <c r="AJ63" s="15" t="s">
        <v>525</v>
      </c>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row>
    <row r="64" spans="1:108" customFormat="1" ht="14.25" customHeight="1" x14ac:dyDescent="0.25">
      <c r="A64" s="8">
        <v>26263</v>
      </c>
      <c r="B64" s="8" t="s">
        <v>267</v>
      </c>
      <c r="C64" s="8" t="s">
        <v>268</v>
      </c>
      <c r="D64" s="8" t="s">
        <v>269</v>
      </c>
      <c r="E64" s="8" t="s">
        <v>505</v>
      </c>
      <c r="F64" s="8">
        <v>76060</v>
      </c>
      <c r="G64" s="8" t="s">
        <v>217</v>
      </c>
      <c r="H64" s="8">
        <v>3</v>
      </c>
      <c r="I64" s="8" t="s">
        <v>106</v>
      </c>
      <c r="J64" s="8"/>
      <c r="K64" s="8"/>
      <c r="L64" s="8"/>
      <c r="M64" s="8"/>
      <c r="N64" s="8" t="s">
        <v>154</v>
      </c>
      <c r="O64" s="8">
        <v>48</v>
      </c>
      <c r="P64" s="8">
        <v>11</v>
      </c>
      <c r="Q64" s="8">
        <v>59</v>
      </c>
      <c r="R64" s="8" t="s">
        <v>76</v>
      </c>
      <c r="S64" s="46">
        <v>2000000</v>
      </c>
      <c r="T64" s="46" t="s">
        <v>270</v>
      </c>
      <c r="U64" s="46" t="s">
        <v>271</v>
      </c>
      <c r="V64" s="65">
        <v>48439111405</v>
      </c>
      <c r="W64" s="46">
        <v>136</v>
      </c>
      <c r="X64" s="46">
        <v>17</v>
      </c>
      <c r="Y64" s="46">
        <v>4</v>
      </c>
      <c r="Z64" s="46">
        <v>8</v>
      </c>
      <c r="AA64" s="46">
        <v>4</v>
      </c>
      <c r="AB64" s="46">
        <v>0</v>
      </c>
      <c r="AC64" s="46">
        <v>1</v>
      </c>
      <c r="AD64" s="46">
        <v>170</v>
      </c>
      <c r="AE64" s="65"/>
      <c r="AF64" s="56">
        <v>724.26310101840863</v>
      </c>
      <c r="AG64" s="100" t="s">
        <v>524</v>
      </c>
      <c r="AH64" s="14" t="s">
        <v>525</v>
      </c>
      <c r="AI64" s="100" t="s">
        <v>525</v>
      </c>
      <c r="AJ64" s="100" t="s">
        <v>525</v>
      </c>
    </row>
    <row r="65" spans="1:108" customFormat="1" ht="15" x14ac:dyDescent="0.25">
      <c r="A65" s="8">
        <v>26118</v>
      </c>
      <c r="B65" s="8" t="s">
        <v>240</v>
      </c>
      <c r="C65" s="8" t="s">
        <v>241</v>
      </c>
      <c r="D65" s="8" t="s">
        <v>222</v>
      </c>
      <c r="E65" s="8" t="s">
        <v>505</v>
      </c>
      <c r="F65" s="8">
        <v>75249</v>
      </c>
      <c r="G65" s="8" t="s">
        <v>222</v>
      </c>
      <c r="H65" s="8">
        <v>3</v>
      </c>
      <c r="I65" s="8" t="s">
        <v>106</v>
      </c>
      <c r="J65" s="8"/>
      <c r="K65" s="8"/>
      <c r="L65" s="8"/>
      <c r="M65" s="8"/>
      <c r="N65" s="8" t="s">
        <v>154</v>
      </c>
      <c r="O65" s="8">
        <v>68</v>
      </c>
      <c r="P65" s="8">
        <v>8</v>
      </c>
      <c r="Q65" s="8">
        <v>76</v>
      </c>
      <c r="R65" s="8" t="s">
        <v>87</v>
      </c>
      <c r="S65" s="46">
        <v>2000000</v>
      </c>
      <c r="T65" s="46" t="s">
        <v>242</v>
      </c>
      <c r="U65" s="46" t="s">
        <v>243</v>
      </c>
      <c r="V65" s="65">
        <v>48113016526</v>
      </c>
      <c r="W65" s="46">
        <v>129</v>
      </c>
      <c r="X65" s="46">
        <v>17</v>
      </c>
      <c r="Y65" s="46">
        <v>4</v>
      </c>
      <c r="Z65" s="46">
        <v>8</v>
      </c>
      <c r="AA65" s="46">
        <v>4</v>
      </c>
      <c r="AB65" s="46">
        <v>7</v>
      </c>
      <c r="AC65" s="46">
        <v>1</v>
      </c>
      <c r="AD65" s="46">
        <v>170</v>
      </c>
      <c r="AE65" s="65"/>
      <c r="AF65" s="56">
        <v>1425.7263272417713</v>
      </c>
      <c r="AG65" s="15" t="s">
        <v>524</v>
      </c>
      <c r="AH65" s="15" t="s">
        <v>525</v>
      </c>
      <c r="AI65" s="15" t="s">
        <v>525</v>
      </c>
      <c r="AJ65" s="15" t="s">
        <v>525</v>
      </c>
    </row>
    <row r="66" spans="1:108" s="78" customFormat="1" ht="15" x14ac:dyDescent="0.25">
      <c r="A66" s="8">
        <v>26181</v>
      </c>
      <c r="B66" s="8" t="s">
        <v>250</v>
      </c>
      <c r="C66" s="8" t="s">
        <v>251</v>
      </c>
      <c r="D66" s="8" t="s">
        <v>252</v>
      </c>
      <c r="E66" s="8" t="s">
        <v>505</v>
      </c>
      <c r="F66" s="8">
        <v>75050</v>
      </c>
      <c r="G66" s="8" t="s">
        <v>222</v>
      </c>
      <c r="H66" s="8">
        <v>3</v>
      </c>
      <c r="I66" s="8" t="s">
        <v>106</v>
      </c>
      <c r="J66" s="8"/>
      <c r="K66" s="8"/>
      <c r="L66" s="8"/>
      <c r="M66" s="8"/>
      <c r="N66" s="8" t="s">
        <v>154</v>
      </c>
      <c r="O66" s="8">
        <v>65</v>
      </c>
      <c r="P66" s="8">
        <v>0</v>
      </c>
      <c r="Q66" s="8">
        <v>65</v>
      </c>
      <c r="R66" s="8" t="s">
        <v>87</v>
      </c>
      <c r="S66" s="46">
        <v>2000000</v>
      </c>
      <c r="T66" s="46" t="s">
        <v>161</v>
      </c>
      <c r="U66" s="46" t="s">
        <v>253</v>
      </c>
      <c r="V66" s="65">
        <v>48113015700</v>
      </c>
      <c r="W66" s="46">
        <v>129</v>
      </c>
      <c r="X66" s="46">
        <v>17</v>
      </c>
      <c r="Y66" s="46">
        <v>4</v>
      </c>
      <c r="Z66" s="46">
        <v>8</v>
      </c>
      <c r="AA66" s="46">
        <v>4</v>
      </c>
      <c r="AB66" s="46">
        <v>7</v>
      </c>
      <c r="AC66" s="46">
        <v>1</v>
      </c>
      <c r="AD66" s="46">
        <v>170</v>
      </c>
      <c r="AE66" s="65"/>
      <c r="AF66" s="56">
        <v>1502.9774935836576</v>
      </c>
      <c r="AG66" s="15" t="s">
        <v>524</v>
      </c>
      <c r="AH66" s="15" t="s">
        <v>525</v>
      </c>
      <c r="AI66" s="15" t="s">
        <v>525</v>
      </c>
      <c r="AJ66" s="15" t="s">
        <v>525</v>
      </c>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row>
    <row r="67" spans="1:108" customFormat="1" ht="15" x14ac:dyDescent="0.25">
      <c r="A67" s="8">
        <v>26111</v>
      </c>
      <c r="B67" s="8" t="s">
        <v>236</v>
      </c>
      <c r="C67" s="8" t="s">
        <v>237</v>
      </c>
      <c r="D67" s="8" t="s">
        <v>238</v>
      </c>
      <c r="E67" s="8" t="s">
        <v>505</v>
      </c>
      <c r="F67" s="8">
        <v>75067</v>
      </c>
      <c r="G67" s="8" t="s">
        <v>239</v>
      </c>
      <c r="H67" s="8">
        <v>3</v>
      </c>
      <c r="I67" s="8" t="s">
        <v>106</v>
      </c>
      <c r="J67" s="8"/>
      <c r="K67" s="8"/>
      <c r="L67" s="8"/>
      <c r="M67" s="8"/>
      <c r="N67" s="8" t="s">
        <v>154</v>
      </c>
      <c r="O67" s="8">
        <v>48</v>
      </c>
      <c r="P67" s="8">
        <v>0</v>
      </c>
      <c r="Q67" s="8">
        <v>48</v>
      </c>
      <c r="R67" s="8" t="s">
        <v>76</v>
      </c>
      <c r="S67" s="46">
        <v>2000000</v>
      </c>
      <c r="T67" s="46" t="s">
        <v>234</v>
      </c>
      <c r="U67" s="46" t="s">
        <v>235</v>
      </c>
      <c r="V67" s="65">
        <v>48121021745</v>
      </c>
      <c r="W67" s="46">
        <v>136</v>
      </c>
      <c r="X67" s="46">
        <v>17</v>
      </c>
      <c r="Y67" s="46">
        <v>4</v>
      </c>
      <c r="Z67" s="46">
        <v>8</v>
      </c>
      <c r="AA67" s="46">
        <v>4</v>
      </c>
      <c r="AB67" s="46">
        <v>0</v>
      </c>
      <c r="AC67" s="46">
        <v>1</v>
      </c>
      <c r="AD67" s="46">
        <v>170</v>
      </c>
      <c r="AE67" s="65"/>
      <c r="AF67" s="56">
        <v>1686.4264774139751</v>
      </c>
      <c r="AG67" s="15" t="s">
        <v>524</v>
      </c>
      <c r="AH67" s="15" t="s">
        <v>525</v>
      </c>
      <c r="AI67" s="15" t="s">
        <v>525</v>
      </c>
      <c r="AJ67" s="15" t="s">
        <v>525</v>
      </c>
    </row>
    <row r="68" spans="1:108" customFormat="1" ht="15" x14ac:dyDescent="0.25">
      <c r="A68" s="8">
        <v>26105</v>
      </c>
      <c r="B68" s="8" t="s">
        <v>232</v>
      </c>
      <c r="C68" s="8" t="s">
        <v>233</v>
      </c>
      <c r="D68" s="8" t="s">
        <v>229</v>
      </c>
      <c r="E68" s="8" t="s">
        <v>505</v>
      </c>
      <c r="F68" s="8">
        <v>76133</v>
      </c>
      <c r="G68" s="8" t="s">
        <v>217</v>
      </c>
      <c r="H68" s="8">
        <v>3</v>
      </c>
      <c r="I68" s="8" t="s">
        <v>106</v>
      </c>
      <c r="J68" s="8"/>
      <c r="K68" s="8"/>
      <c r="L68" s="8"/>
      <c r="M68" s="8"/>
      <c r="N68" s="8" t="s">
        <v>154</v>
      </c>
      <c r="O68" s="8">
        <v>61</v>
      </c>
      <c r="P68" s="8">
        <v>7</v>
      </c>
      <c r="Q68" s="8">
        <v>68</v>
      </c>
      <c r="R68" s="8" t="s">
        <v>87</v>
      </c>
      <c r="S68" s="46">
        <v>2000000</v>
      </c>
      <c r="T68" s="46" t="s">
        <v>234</v>
      </c>
      <c r="U68" s="46" t="s">
        <v>235</v>
      </c>
      <c r="V68" s="65">
        <v>48439105511</v>
      </c>
      <c r="W68" s="46">
        <v>136</v>
      </c>
      <c r="X68" s="46">
        <v>17</v>
      </c>
      <c r="Y68" s="46">
        <v>4</v>
      </c>
      <c r="Z68" s="46">
        <v>8</v>
      </c>
      <c r="AA68" s="46">
        <v>4</v>
      </c>
      <c r="AB68" s="46">
        <v>0</v>
      </c>
      <c r="AC68" s="46">
        <v>1</v>
      </c>
      <c r="AD68" s="46">
        <v>170</v>
      </c>
      <c r="AE68" s="65"/>
      <c r="AF68" s="56">
        <v>1829.5283777013392</v>
      </c>
      <c r="AG68" s="15" t="s">
        <v>524</v>
      </c>
      <c r="AH68" s="15" t="s">
        <v>525</v>
      </c>
      <c r="AI68" s="15" t="s">
        <v>525</v>
      </c>
      <c r="AJ68" s="15" t="s">
        <v>525</v>
      </c>
    </row>
    <row r="69" spans="1:108" customFormat="1" ht="15" x14ac:dyDescent="0.25">
      <c r="A69" s="8">
        <v>26082</v>
      </c>
      <c r="B69" s="8" t="s">
        <v>225</v>
      </c>
      <c r="C69" s="8" t="s">
        <v>226</v>
      </c>
      <c r="D69" s="8" t="s">
        <v>222</v>
      </c>
      <c r="E69" s="8" t="s">
        <v>505</v>
      </c>
      <c r="F69" s="8">
        <v>75217</v>
      </c>
      <c r="G69" s="8" t="s">
        <v>222</v>
      </c>
      <c r="H69" s="8">
        <v>3</v>
      </c>
      <c r="I69" s="8" t="s">
        <v>106</v>
      </c>
      <c r="J69" s="8"/>
      <c r="K69" s="8"/>
      <c r="L69" s="8"/>
      <c r="M69" s="8"/>
      <c r="N69" s="8" t="s">
        <v>154</v>
      </c>
      <c r="O69" s="8">
        <v>81</v>
      </c>
      <c r="P69" s="8">
        <v>15</v>
      </c>
      <c r="Q69" s="8">
        <v>96</v>
      </c>
      <c r="R69" s="8" t="s">
        <v>76</v>
      </c>
      <c r="S69" s="46">
        <v>2000000</v>
      </c>
      <c r="T69" s="46" t="s">
        <v>209</v>
      </c>
      <c r="U69" s="46" t="s">
        <v>210</v>
      </c>
      <c r="V69" s="65">
        <v>48113011701</v>
      </c>
      <c r="W69" s="46">
        <v>129</v>
      </c>
      <c r="X69" s="46">
        <v>17</v>
      </c>
      <c r="Y69" s="46">
        <v>4</v>
      </c>
      <c r="Z69" s="46">
        <v>8</v>
      </c>
      <c r="AA69" s="46">
        <v>4</v>
      </c>
      <c r="AB69" s="46">
        <v>7</v>
      </c>
      <c r="AC69" s="46">
        <v>1</v>
      </c>
      <c r="AD69" s="46">
        <v>170</v>
      </c>
      <c r="AE69" s="65"/>
      <c r="AF69" s="56">
        <v>2523.9988850521495</v>
      </c>
      <c r="AG69" s="15" t="s">
        <v>524</v>
      </c>
      <c r="AH69" s="15" t="s">
        <v>525</v>
      </c>
      <c r="AI69" s="15" t="s">
        <v>525</v>
      </c>
      <c r="AJ69" s="15" t="s">
        <v>525</v>
      </c>
    </row>
    <row r="70" spans="1:108" customFormat="1" ht="15" x14ac:dyDescent="0.25">
      <c r="A70" s="8">
        <v>26228</v>
      </c>
      <c r="B70" s="8" t="s">
        <v>258</v>
      </c>
      <c r="C70" s="8" t="s">
        <v>259</v>
      </c>
      <c r="D70" s="8" t="s">
        <v>216</v>
      </c>
      <c r="E70" s="8" t="s">
        <v>505</v>
      </c>
      <c r="F70" s="8">
        <v>76010</v>
      </c>
      <c r="G70" s="8" t="s">
        <v>217</v>
      </c>
      <c r="H70" s="8">
        <v>3</v>
      </c>
      <c r="I70" s="8" t="s">
        <v>106</v>
      </c>
      <c r="J70" s="8"/>
      <c r="K70" s="8"/>
      <c r="L70" s="8"/>
      <c r="M70" s="8"/>
      <c r="N70" s="8" t="s">
        <v>154</v>
      </c>
      <c r="O70" s="8">
        <v>69</v>
      </c>
      <c r="P70" s="8">
        <v>0</v>
      </c>
      <c r="Q70" s="8">
        <v>69</v>
      </c>
      <c r="R70" s="8" t="s">
        <v>87</v>
      </c>
      <c r="S70" s="46">
        <v>2000000</v>
      </c>
      <c r="T70" s="46" t="s">
        <v>230</v>
      </c>
      <c r="U70" s="46" t="s">
        <v>231</v>
      </c>
      <c r="V70" s="65">
        <v>48439121904</v>
      </c>
      <c r="W70" s="46">
        <v>129</v>
      </c>
      <c r="X70" s="46">
        <v>17</v>
      </c>
      <c r="Y70" s="46">
        <v>4</v>
      </c>
      <c r="Z70" s="46">
        <v>8</v>
      </c>
      <c r="AA70" s="46">
        <v>4</v>
      </c>
      <c r="AB70" s="46">
        <v>7</v>
      </c>
      <c r="AC70" s="46">
        <v>1</v>
      </c>
      <c r="AD70" s="46">
        <v>170</v>
      </c>
      <c r="AE70" s="65"/>
      <c r="AF70" s="56">
        <v>2580.5267385558373</v>
      </c>
      <c r="AG70" s="15"/>
      <c r="AH70" s="15"/>
      <c r="AI70" s="15"/>
      <c r="AJ70" s="15"/>
    </row>
    <row r="71" spans="1:108" s="78" customFormat="1" ht="15" x14ac:dyDescent="0.25">
      <c r="A71" s="8">
        <v>26187</v>
      </c>
      <c r="B71" s="8" t="s">
        <v>254</v>
      </c>
      <c r="C71" s="8" t="s">
        <v>255</v>
      </c>
      <c r="D71" s="8" t="s">
        <v>216</v>
      </c>
      <c r="E71" s="8" t="s">
        <v>505</v>
      </c>
      <c r="F71" s="8">
        <v>76017</v>
      </c>
      <c r="G71" s="8" t="s">
        <v>217</v>
      </c>
      <c r="H71" s="8">
        <v>3</v>
      </c>
      <c r="I71" s="8" t="s">
        <v>106</v>
      </c>
      <c r="J71" s="8"/>
      <c r="K71" s="8"/>
      <c r="L71" s="8"/>
      <c r="M71" s="8"/>
      <c r="N71" s="8" t="s">
        <v>154</v>
      </c>
      <c r="O71" s="8">
        <v>60</v>
      </c>
      <c r="P71" s="8">
        <v>0</v>
      </c>
      <c r="Q71" s="8">
        <v>60</v>
      </c>
      <c r="R71" s="8" t="s">
        <v>87</v>
      </c>
      <c r="S71" s="46">
        <v>1830948.3</v>
      </c>
      <c r="T71" s="46" t="s">
        <v>256</v>
      </c>
      <c r="U71" s="46" t="s">
        <v>257</v>
      </c>
      <c r="V71" s="65">
        <v>48439111407</v>
      </c>
      <c r="W71" s="46">
        <v>136</v>
      </c>
      <c r="X71" s="46">
        <v>17</v>
      </c>
      <c r="Y71" s="46">
        <v>4</v>
      </c>
      <c r="Z71" s="46">
        <v>8</v>
      </c>
      <c r="AA71" s="46">
        <v>4</v>
      </c>
      <c r="AB71" s="46">
        <v>0</v>
      </c>
      <c r="AC71" s="46">
        <v>1</v>
      </c>
      <c r="AD71" s="46">
        <v>170</v>
      </c>
      <c r="AE71" s="65"/>
      <c r="AF71" s="56">
        <v>2848.9631190080736</v>
      </c>
      <c r="AG71" s="15"/>
      <c r="AH71" s="15"/>
      <c r="AI71" s="15"/>
      <c r="AJ71" s="15"/>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row>
    <row r="72" spans="1:108" customFormat="1" ht="15" x14ac:dyDescent="0.25">
      <c r="A72" s="8">
        <v>26094</v>
      </c>
      <c r="B72" s="8" t="s">
        <v>227</v>
      </c>
      <c r="C72" s="8" t="s">
        <v>228</v>
      </c>
      <c r="D72" s="8" t="s">
        <v>229</v>
      </c>
      <c r="E72" s="8" t="s">
        <v>505</v>
      </c>
      <c r="F72" s="8">
        <v>76140</v>
      </c>
      <c r="G72" s="8" t="s">
        <v>217</v>
      </c>
      <c r="H72" s="8">
        <v>3</v>
      </c>
      <c r="I72" s="8" t="s">
        <v>106</v>
      </c>
      <c r="J72" s="8"/>
      <c r="K72" s="8"/>
      <c r="L72" s="8"/>
      <c r="M72" s="8"/>
      <c r="N72" s="8" t="s">
        <v>154</v>
      </c>
      <c r="O72" s="8">
        <v>69</v>
      </c>
      <c r="P72" s="8">
        <v>0</v>
      </c>
      <c r="Q72" s="8">
        <v>69</v>
      </c>
      <c r="R72" s="8" t="s">
        <v>87</v>
      </c>
      <c r="S72" s="46">
        <v>2000000</v>
      </c>
      <c r="T72" s="46" t="s">
        <v>230</v>
      </c>
      <c r="U72" s="46" t="s">
        <v>231</v>
      </c>
      <c r="V72" s="65">
        <v>48439106004</v>
      </c>
      <c r="W72" s="46">
        <v>136</v>
      </c>
      <c r="X72" s="46">
        <v>17</v>
      </c>
      <c r="Y72" s="46">
        <v>4</v>
      </c>
      <c r="Z72" s="46">
        <v>8</v>
      </c>
      <c r="AA72" s="46">
        <v>4</v>
      </c>
      <c r="AB72" s="46">
        <v>0</v>
      </c>
      <c r="AC72" s="46">
        <v>1</v>
      </c>
      <c r="AD72" s="46">
        <v>170</v>
      </c>
      <c r="AE72" s="65"/>
      <c r="AF72" s="56">
        <v>2956.3135098239509</v>
      </c>
      <c r="AG72" s="15"/>
      <c r="AH72" s="15"/>
      <c r="AI72" s="15"/>
      <c r="AJ72" s="15"/>
    </row>
    <row r="73" spans="1:108" customFormat="1" ht="15" x14ac:dyDescent="0.25">
      <c r="A73" s="8">
        <v>26239</v>
      </c>
      <c r="B73" s="8" t="s">
        <v>260</v>
      </c>
      <c r="C73" s="8" t="s">
        <v>261</v>
      </c>
      <c r="D73" s="8" t="s">
        <v>262</v>
      </c>
      <c r="E73" s="8" t="s">
        <v>505</v>
      </c>
      <c r="F73" s="8">
        <v>75228</v>
      </c>
      <c r="G73" s="8" t="s">
        <v>222</v>
      </c>
      <c r="H73" s="8">
        <v>3</v>
      </c>
      <c r="I73" s="8" t="s">
        <v>106</v>
      </c>
      <c r="J73" s="8"/>
      <c r="K73" s="8"/>
      <c r="L73" s="8"/>
      <c r="M73" s="8"/>
      <c r="N73" s="8" t="s">
        <v>154</v>
      </c>
      <c r="O73" s="8">
        <v>60</v>
      </c>
      <c r="P73" s="8">
        <v>0</v>
      </c>
      <c r="Q73" s="8">
        <v>60</v>
      </c>
      <c r="R73" s="8" t="s">
        <v>76</v>
      </c>
      <c r="S73" s="46">
        <v>2000000</v>
      </c>
      <c r="T73" s="46" t="s">
        <v>263</v>
      </c>
      <c r="U73" s="46" t="s">
        <v>264</v>
      </c>
      <c r="V73" s="65">
        <v>48113012601</v>
      </c>
      <c r="W73" s="46">
        <v>129</v>
      </c>
      <c r="X73" s="46">
        <v>17</v>
      </c>
      <c r="Y73" s="46">
        <v>4</v>
      </c>
      <c r="Z73" s="46">
        <v>8</v>
      </c>
      <c r="AA73" s="46">
        <v>4</v>
      </c>
      <c r="AB73" s="46">
        <v>7</v>
      </c>
      <c r="AC73" s="46">
        <v>1</v>
      </c>
      <c r="AD73" s="46">
        <v>170</v>
      </c>
      <c r="AE73" s="65"/>
      <c r="AF73" s="56">
        <v>3540.9846122321824</v>
      </c>
      <c r="AG73" s="15" t="s">
        <v>524</v>
      </c>
      <c r="AH73" s="15" t="s">
        <v>525</v>
      </c>
      <c r="AI73" s="15" t="s">
        <v>525</v>
      </c>
      <c r="AJ73" s="15" t="s">
        <v>525</v>
      </c>
    </row>
    <row r="74" spans="1:108" customFormat="1" ht="15" x14ac:dyDescent="0.25">
      <c r="A74" s="8">
        <v>26068</v>
      </c>
      <c r="B74" s="8" t="s">
        <v>220</v>
      </c>
      <c r="C74" s="8" t="s">
        <v>221</v>
      </c>
      <c r="D74" s="8" t="s">
        <v>222</v>
      </c>
      <c r="E74" s="8" t="s">
        <v>505</v>
      </c>
      <c r="F74" s="8">
        <v>75251</v>
      </c>
      <c r="G74" s="8" t="s">
        <v>222</v>
      </c>
      <c r="H74" s="8">
        <v>3</v>
      </c>
      <c r="I74" s="8" t="s">
        <v>106</v>
      </c>
      <c r="J74" s="8"/>
      <c r="K74" s="8"/>
      <c r="L74" s="8"/>
      <c r="M74" s="8"/>
      <c r="N74" s="8" t="s">
        <v>154</v>
      </c>
      <c r="O74" s="8">
        <v>108</v>
      </c>
      <c r="P74" s="8">
        <v>0</v>
      </c>
      <c r="Q74" s="8">
        <v>108</v>
      </c>
      <c r="R74" s="8" t="s">
        <v>87</v>
      </c>
      <c r="S74" s="46">
        <v>2000000</v>
      </c>
      <c r="T74" s="46" t="s">
        <v>223</v>
      </c>
      <c r="U74" s="46" t="s">
        <v>224</v>
      </c>
      <c r="V74" s="65">
        <v>48113013202</v>
      </c>
      <c r="W74" s="46">
        <v>136</v>
      </c>
      <c r="X74" s="46">
        <v>17</v>
      </c>
      <c r="Y74" s="46">
        <v>4</v>
      </c>
      <c r="Z74" s="46">
        <v>8</v>
      </c>
      <c r="AA74" s="46">
        <v>4</v>
      </c>
      <c r="AB74" s="46">
        <v>0</v>
      </c>
      <c r="AC74" s="46">
        <v>1</v>
      </c>
      <c r="AD74" s="46">
        <v>170</v>
      </c>
      <c r="AE74" s="65"/>
      <c r="AF74" s="56">
        <v>4336.5929020362737</v>
      </c>
      <c r="AG74" s="15"/>
      <c r="AH74" s="15"/>
      <c r="AI74" s="15"/>
      <c r="AJ74" s="15"/>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row>
    <row r="75" spans="1:108" s="78" customFormat="1" ht="15" x14ac:dyDescent="0.25">
      <c r="A75" s="8">
        <v>26242</v>
      </c>
      <c r="B75" s="8" t="s">
        <v>265</v>
      </c>
      <c r="C75" s="8" t="s">
        <v>266</v>
      </c>
      <c r="D75" s="8" t="s">
        <v>229</v>
      </c>
      <c r="E75" s="8" t="s">
        <v>505</v>
      </c>
      <c r="F75" s="8">
        <v>76133</v>
      </c>
      <c r="G75" s="8" t="s">
        <v>217</v>
      </c>
      <c r="H75" s="8">
        <v>3</v>
      </c>
      <c r="I75" s="8" t="s">
        <v>106</v>
      </c>
      <c r="J75" s="8"/>
      <c r="K75" s="8"/>
      <c r="L75" s="8"/>
      <c r="M75" s="8"/>
      <c r="N75" s="8" t="s">
        <v>154</v>
      </c>
      <c r="O75" s="8">
        <v>72</v>
      </c>
      <c r="P75" s="8">
        <v>0</v>
      </c>
      <c r="Q75" s="8">
        <v>72</v>
      </c>
      <c r="R75" s="8" t="s">
        <v>76</v>
      </c>
      <c r="S75" s="46">
        <v>2000000</v>
      </c>
      <c r="T75" s="46" t="s">
        <v>263</v>
      </c>
      <c r="U75" s="46" t="s">
        <v>264</v>
      </c>
      <c r="V75" s="65">
        <v>48439105705</v>
      </c>
      <c r="W75" s="46">
        <v>129</v>
      </c>
      <c r="X75" s="46">
        <v>17</v>
      </c>
      <c r="Y75" s="46">
        <v>4</v>
      </c>
      <c r="Z75" s="46">
        <v>8</v>
      </c>
      <c r="AA75" s="46">
        <v>4</v>
      </c>
      <c r="AB75" s="46">
        <v>7</v>
      </c>
      <c r="AC75" s="46">
        <v>1</v>
      </c>
      <c r="AD75" s="46">
        <v>170</v>
      </c>
      <c r="AE75" s="65"/>
      <c r="AF75" s="56">
        <v>4563.4896413992537</v>
      </c>
      <c r="AG75" s="15"/>
      <c r="AH75" s="15"/>
      <c r="AI75" s="15"/>
      <c r="AJ75" s="15"/>
    </row>
    <row r="76" spans="1:108" customFormat="1" ht="15" x14ac:dyDescent="0.25">
      <c r="A76" s="8">
        <v>26010</v>
      </c>
      <c r="B76" s="8" t="s">
        <v>214</v>
      </c>
      <c r="C76" s="8" t="s">
        <v>215</v>
      </c>
      <c r="D76" s="8" t="s">
        <v>216</v>
      </c>
      <c r="E76" s="8" t="s">
        <v>505</v>
      </c>
      <c r="F76" s="8">
        <v>76001</v>
      </c>
      <c r="G76" s="8" t="s">
        <v>217</v>
      </c>
      <c r="H76" s="8">
        <v>3</v>
      </c>
      <c r="I76" s="8" t="s">
        <v>106</v>
      </c>
      <c r="J76" s="8"/>
      <c r="K76" s="8"/>
      <c r="L76" s="8"/>
      <c r="M76" s="8" t="s">
        <v>74</v>
      </c>
      <c r="N76" s="8" t="s">
        <v>154</v>
      </c>
      <c r="O76" s="8">
        <v>78</v>
      </c>
      <c r="P76" s="8">
        <v>0</v>
      </c>
      <c r="Q76" s="8">
        <v>78</v>
      </c>
      <c r="R76" s="8" t="s">
        <v>76</v>
      </c>
      <c r="S76" s="46">
        <v>2000000</v>
      </c>
      <c r="T76" s="46" t="s">
        <v>218</v>
      </c>
      <c r="U76" s="46" t="s">
        <v>219</v>
      </c>
      <c r="V76" s="65">
        <v>48439111408</v>
      </c>
      <c r="W76" s="46">
        <v>136</v>
      </c>
      <c r="X76" s="46">
        <v>17</v>
      </c>
      <c r="Y76" s="46">
        <v>4</v>
      </c>
      <c r="Z76" s="46">
        <v>8</v>
      </c>
      <c r="AA76" s="46">
        <v>4</v>
      </c>
      <c r="AB76" s="46">
        <v>0</v>
      </c>
      <c r="AC76" s="46">
        <v>1</v>
      </c>
      <c r="AD76" s="46">
        <v>170</v>
      </c>
      <c r="AE76" s="65"/>
      <c r="AF76" s="56">
        <v>6659.1081961784002</v>
      </c>
      <c r="AG76" s="15" t="s">
        <v>524</v>
      </c>
      <c r="AH76" s="15" t="s">
        <v>525</v>
      </c>
      <c r="AI76" s="15" t="s">
        <v>525</v>
      </c>
      <c r="AJ76" s="15" t="s">
        <v>525</v>
      </c>
    </row>
    <row r="77" spans="1:108" customFormat="1" ht="15" x14ac:dyDescent="0.25">
      <c r="A77" s="8">
        <v>26011</v>
      </c>
      <c r="B77" s="8" t="s">
        <v>272</v>
      </c>
      <c r="C77" s="8" t="s">
        <v>273</v>
      </c>
      <c r="D77" s="8" t="s">
        <v>239</v>
      </c>
      <c r="E77" s="8" t="s">
        <v>505</v>
      </c>
      <c r="F77" s="8">
        <v>76207</v>
      </c>
      <c r="G77" s="8" t="s">
        <v>239</v>
      </c>
      <c r="H77" s="8">
        <v>3</v>
      </c>
      <c r="I77" s="8" t="s">
        <v>274</v>
      </c>
      <c r="J77" s="8"/>
      <c r="K77" s="8"/>
      <c r="L77" s="8"/>
      <c r="M77" s="8"/>
      <c r="N77" s="8" t="s">
        <v>154</v>
      </c>
      <c r="O77" s="8">
        <v>78</v>
      </c>
      <c r="P77" s="8">
        <v>42</v>
      </c>
      <c r="Q77" s="8">
        <v>120</v>
      </c>
      <c r="R77" s="8" t="s">
        <v>76</v>
      </c>
      <c r="S77" s="46">
        <v>2000000</v>
      </c>
      <c r="T77" s="46" t="s">
        <v>275</v>
      </c>
      <c r="U77" s="46" t="s">
        <v>276</v>
      </c>
      <c r="V77" s="65">
        <v>48121020404</v>
      </c>
      <c r="W77" s="46">
        <v>135</v>
      </c>
      <c r="X77" s="46">
        <v>17</v>
      </c>
      <c r="Y77" s="46">
        <v>4</v>
      </c>
      <c r="Z77" s="46">
        <v>8</v>
      </c>
      <c r="AA77" s="46">
        <v>4</v>
      </c>
      <c r="AB77" s="46">
        <v>0</v>
      </c>
      <c r="AC77" s="46">
        <v>1</v>
      </c>
      <c r="AD77" s="46">
        <v>169</v>
      </c>
      <c r="AE77" s="65"/>
      <c r="AF77" s="56">
        <v>3803.8023187777335</v>
      </c>
      <c r="AG77" s="15"/>
      <c r="AH77" s="15"/>
      <c r="AI77" s="15"/>
      <c r="AJ77" s="15"/>
    </row>
    <row r="78" spans="1:108" s="9" customFormat="1" ht="15" customHeight="1" x14ac:dyDescent="0.25">
      <c r="A78" s="34" t="s">
        <v>24</v>
      </c>
      <c r="B78" s="35"/>
      <c r="C78" s="77">
        <v>20951087.751835577</v>
      </c>
      <c r="D78" s="48"/>
      <c r="E78" s="25"/>
      <c r="F78" s="24"/>
      <c r="G78" s="21"/>
      <c r="H78" s="25"/>
      <c r="I78" s="36"/>
      <c r="J78" s="25"/>
      <c r="K78" s="25"/>
      <c r="L78" s="25"/>
      <c r="M78" s="25"/>
      <c r="N78" s="21"/>
      <c r="O78" s="21"/>
      <c r="P78" s="21"/>
      <c r="Q78" s="21"/>
      <c r="R78" s="37" t="s">
        <v>20</v>
      </c>
      <c r="S78" s="47">
        <f>SUM(S62:S77)</f>
        <v>31830948.300000001</v>
      </c>
      <c r="T78" s="21"/>
      <c r="U78" s="21"/>
      <c r="V78" s="72"/>
      <c r="W78" s="21"/>
      <c r="X78" s="83"/>
      <c r="Y78" s="21"/>
      <c r="AA78" s="39"/>
      <c r="AB78" s="39"/>
      <c r="AC78" s="38"/>
      <c r="AD78" s="86"/>
      <c r="AE78" s="38"/>
      <c r="AF78" s="56"/>
      <c r="AG78" s="103"/>
      <c r="AH78" s="103"/>
      <c r="AI78" s="103"/>
      <c r="AJ78" s="103"/>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row>
    <row r="79" spans="1:108" s="9" customFormat="1" ht="15" customHeight="1" x14ac:dyDescent="0.25">
      <c r="A79" s="34"/>
      <c r="B79" s="97" t="s">
        <v>516</v>
      </c>
      <c r="C79" s="77">
        <f>C78*0.4487</f>
        <v>9400753.0742486231</v>
      </c>
      <c r="D79" s="48"/>
      <c r="E79" s="25"/>
      <c r="F79" s="24"/>
      <c r="G79" s="21"/>
      <c r="H79" s="25"/>
      <c r="I79" s="36"/>
      <c r="J79" s="25"/>
      <c r="K79" s="25"/>
      <c r="L79" s="25"/>
      <c r="M79" s="25"/>
      <c r="N79" s="21"/>
      <c r="O79" s="21"/>
      <c r="P79" s="21"/>
      <c r="Q79" s="21"/>
      <c r="R79" s="37"/>
      <c r="S79" s="47"/>
      <c r="T79" s="21"/>
      <c r="U79" s="21"/>
      <c r="V79" s="72"/>
      <c r="W79" s="21"/>
      <c r="X79" s="83"/>
      <c r="Y79" s="21"/>
      <c r="AA79" s="39"/>
      <c r="AB79" s="39"/>
      <c r="AC79" s="38"/>
      <c r="AD79" s="86"/>
      <c r="AE79" s="38"/>
      <c r="AF79" s="56"/>
      <c r="AG79" s="103"/>
      <c r="AH79" s="103"/>
      <c r="AI79" s="103"/>
      <c r="AJ79" s="103"/>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row>
    <row r="80" spans="1:108" ht="15" customHeight="1" collapsed="1" x14ac:dyDescent="0.2">
      <c r="C80" s="9"/>
      <c r="F80" s="24"/>
      <c r="X80" s="82"/>
      <c r="AD80" s="82"/>
      <c r="AF80" s="56"/>
    </row>
    <row r="81" spans="1:108" customFormat="1" ht="15" customHeight="1" x14ac:dyDescent="0.25">
      <c r="A81" s="50" t="s">
        <v>35</v>
      </c>
      <c r="B81" s="8"/>
      <c r="C81" s="9"/>
      <c r="D81" s="8"/>
      <c r="E81" s="24"/>
      <c r="F81" s="24"/>
      <c r="G81" s="8"/>
      <c r="H81" s="24"/>
      <c r="I81" s="8"/>
      <c r="J81" s="24"/>
      <c r="K81" s="24"/>
      <c r="L81" s="24"/>
      <c r="M81" s="24"/>
      <c r="N81" s="8"/>
      <c r="O81" s="8"/>
      <c r="P81" s="8"/>
      <c r="Q81" s="8"/>
      <c r="R81" s="8"/>
      <c r="S81" s="46"/>
      <c r="T81" s="8"/>
      <c r="U81" s="8"/>
      <c r="V81" s="65"/>
      <c r="W81" s="8"/>
      <c r="X81" s="82"/>
      <c r="Y81" s="8"/>
      <c r="Z81" s="8"/>
      <c r="AA81" s="14"/>
      <c r="AB81" s="14"/>
      <c r="AD81" s="84"/>
      <c r="AF81" s="56"/>
      <c r="AG81" s="101"/>
      <c r="AH81" s="101"/>
      <c r="AI81" s="101"/>
      <c r="AJ81" s="101"/>
    </row>
    <row r="82" spans="1:108" customFormat="1" ht="15" x14ac:dyDescent="0.25">
      <c r="A82" s="8">
        <v>26087</v>
      </c>
      <c r="B82" s="8" t="s">
        <v>277</v>
      </c>
      <c r="C82" s="8" t="s">
        <v>278</v>
      </c>
      <c r="D82" s="8" t="s">
        <v>279</v>
      </c>
      <c r="E82" s="8" t="s">
        <v>505</v>
      </c>
      <c r="F82" s="8">
        <v>75662</v>
      </c>
      <c r="G82" s="8" t="s">
        <v>280</v>
      </c>
      <c r="H82" s="8">
        <v>4</v>
      </c>
      <c r="I82" s="8" t="s">
        <v>73</v>
      </c>
      <c r="J82" s="8"/>
      <c r="K82" s="8"/>
      <c r="L82" s="8"/>
      <c r="M82" s="8"/>
      <c r="N82" s="8" t="s">
        <v>154</v>
      </c>
      <c r="O82" s="8">
        <v>75</v>
      </c>
      <c r="P82" s="8">
        <v>0</v>
      </c>
      <c r="Q82" s="8">
        <v>75</v>
      </c>
      <c r="R82" s="8" t="s">
        <v>87</v>
      </c>
      <c r="S82" s="46">
        <v>2000000</v>
      </c>
      <c r="T82" s="46" t="s">
        <v>281</v>
      </c>
      <c r="U82" s="46" t="s">
        <v>282</v>
      </c>
      <c r="V82" s="65">
        <v>48183010700</v>
      </c>
      <c r="W82" s="46">
        <v>126</v>
      </c>
      <c r="X82" s="46">
        <v>17</v>
      </c>
      <c r="Y82" s="46">
        <v>4</v>
      </c>
      <c r="Z82" s="46">
        <v>8</v>
      </c>
      <c r="AA82" s="46">
        <v>4</v>
      </c>
      <c r="AB82" s="46">
        <v>7</v>
      </c>
      <c r="AC82" s="46">
        <v>1</v>
      </c>
      <c r="AD82" s="46">
        <v>167</v>
      </c>
      <c r="AE82" s="65"/>
      <c r="AF82" s="56">
        <v>3078.051242649612</v>
      </c>
      <c r="AG82" s="15" t="s">
        <v>524</v>
      </c>
      <c r="AH82" s="15" t="s">
        <v>525</v>
      </c>
      <c r="AI82" s="15" t="s">
        <v>525</v>
      </c>
      <c r="AJ82" s="15" t="s">
        <v>525</v>
      </c>
    </row>
    <row r="83" spans="1:108" ht="15" customHeight="1" x14ac:dyDescent="0.25">
      <c r="A83" s="17" t="s">
        <v>24</v>
      </c>
      <c r="B83" s="18"/>
      <c r="C83" s="76">
        <v>1978787.1199368637</v>
      </c>
      <c r="D83" s="19"/>
      <c r="E83" s="25"/>
      <c r="F83" s="24"/>
      <c r="G83" s="19"/>
      <c r="H83" s="25"/>
      <c r="I83" s="27"/>
      <c r="J83" s="25"/>
      <c r="K83" s="25"/>
      <c r="L83" s="25"/>
      <c r="M83" s="25"/>
      <c r="N83" s="19"/>
      <c r="O83" s="19"/>
      <c r="P83" s="19"/>
      <c r="Q83" s="19"/>
      <c r="R83" s="20" t="s">
        <v>20</v>
      </c>
      <c r="S83" s="45">
        <v>2000000</v>
      </c>
      <c r="T83" s="21"/>
      <c r="U83" s="19"/>
      <c r="V83" s="70"/>
      <c r="W83" s="19"/>
      <c r="X83" s="80"/>
      <c r="Y83" s="19"/>
      <c r="AC83"/>
      <c r="AD83" s="84"/>
      <c r="AE83"/>
      <c r="AF83" s="56"/>
      <c r="AG83" s="101"/>
      <c r="AH83" s="101"/>
      <c r="AI83" s="101"/>
      <c r="AJ83" s="101"/>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row>
    <row r="84" spans="1:108" ht="15" customHeight="1" collapsed="1" x14ac:dyDescent="0.2">
      <c r="C84" s="9"/>
      <c r="F84" s="24"/>
      <c r="X84" s="82"/>
      <c r="AD84" s="82"/>
      <c r="AF84" s="56"/>
    </row>
    <row r="85" spans="1:108" customFormat="1" ht="15" customHeight="1" x14ac:dyDescent="0.25">
      <c r="A85" s="50" t="s">
        <v>36</v>
      </c>
      <c r="B85" s="8"/>
      <c r="C85" s="9"/>
      <c r="D85" s="8"/>
      <c r="E85" s="24"/>
      <c r="F85" s="24"/>
      <c r="G85" s="8"/>
      <c r="H85" s="24"/>
      <c r="I85" s="8"/>
      <c r="J85" s="24"/>
      <c r="K85" s="24"/>
      <c r="L85" s="24"/>
      <c r="M85" s="24"/>
      <c r="N85" s="8"/>
      <c r="O85" s="8"/>
      <c r="P85" s="8"/>
      <c r="Q85" s="8"/>
      <c r="R85" s="8"/>
      <c r="S85" s="46"/>
      <c r="T85" s="8"/>
      <c r="U85" s="8"/>
      <c r="V85" s="65"/>
      <c r="W85" s="8"/>
      <c r="X85" s="82"/>
      <c r="Y85" s="8"/>
      <c r="Z85" s="8"/>
      <c r="AA85" s="14"/>
      <c r="AB85" s="14"/>
      <c r="AD85" s="84"/>
      <c r="AF85" s="56"/>
      <c r="AG85" s="101"/>
      <c r="AH85" s="101"/>
      <c r="AI85" s="101"/>
      <c r="AJ85" s="101"/>
    </row>
    <row r="86" spans="1:108" customFormat="1" ht="15" x14ac:dyDescent="0.25">
      <c r="A86" s="8">
        <v>26203</v>
      </c>
      <c r="B86" s="8" t="s">
        <v>286</v>
      </c>
      <c r="C86" s="8" t="s">
        <v>287</v>
      </c>
      <c r="D86" s="8" t="s">
        <v>288</v>
      </c>
      <c r="E86" s="8" t="s">
        <v>505</v>
      </c>
      <c r="F86" s="8">
        <v>75702</v>
      </c>
      <c r="G86" s="8" t="s">
        <v>289</v>
      </c>
      <c r="H86" s="8">
        <v>4</v>
      </c>
      <c r="I86" s="8" t="s">
        <v>106</v>
      </c>
      <c r="J86" s="8"/>
      <c r="K86" s="8"/>
      <c r="L86" s="8"/>
      <c r="M86" s="8"/>
      <c r="N86" s="8" t="s">
        <v>507</v>
      </c>
      <c r="O86" s="8">
        <v>50</v>
      </c>
      <c r="P86" s="8">
        <v>0</v>
      </c>
      <c r="Q86" s="8">
        <v>50</v>
      </c>
      <c r="R86" s="8" t="s">
        <v>87</v>
      </c>
      <c r="S86" s="46">
        <v>1245868</v>
      </c>
      <c r="T86" s="46" t="s">
        <v>281</v>
      </c>
      <c r="U86" s="46" t="s">
        <v>282</v>
      </c>
      <c r="V86" s="65">
        <v>48423000500</v>
      </c>
      <c r="W86" s="46">
        <v>130</v>
      </c>
      <c r="X86" s="46">
        <v>17</v>
      </c>
      <c r="Y86" s="46">
        <v>4</v>
      </c>
      <c r="Z86" s="46">
        <v>8</v>
      </c>
      <c r="AA86" s="46">
        <v>4</v>
      </c>
      <c r="AB86" s="46">
        <v>7</v>
      </c>
      <c r="AC86" s="46">
        <v>1</v>
      </c>
      <c r="AD86" s="46">
        <v>171</v>
      </c>
      <c r="AE86" s="65"/>
      <c r="AF86" s="56">
        <v>6749.8990451037662</v>
      </c>
      <c r="AG86" s="15" t="s">
        <v>524</v>
      </c>
      <c r="AH86" s="15" t="s">
        <v>525</v>
      </c>
      <c r="AI86" s="15" t="s">
        <v>525</v>
      </c>
      <c r="AJ86" s="15" t="s">
        <v>525</v>
      </c>
    </row>
    <row r="87" spans="1:108" customFormat="1" ht="15" x14ac:dyDescent="0.25">
      <c r="A87" s="8">
        <v>26085</v>
      </c>
      <c r="B87" s="8" t="s">
        <v>283</v>
      </c>
      <c r="C87" s="8" t="s">
        <v>284</v>
      </c>
      <c r="D87" s="8" t="s">
        <v>285</v>
      </c>
      <c r="E87" s="8" t="s">
        <v>505</v>
      </c>
      <c r="F87" s="8">
        <v>75604</v>
      </c>
      <c r="G87" s="8" t="s">
        <v>280</v>
      </c>
      <c r="H87" s="8">
        <v>4</v>
      </c>
      <c r="I87" s="8" t="s">
        <v>106</v>
      </c>
      <c r="J87" s="8"/>
      <c r="K87" s="8"/>
      <c r="L87" s="8"/>
      <c r="M87" s="8"/>
      <c r="N87" s="8" t="s">
        <v>154</v>
      </c>
      <c r="O87" s="8">
        <v>74</v>
      </c>
      <c r="P87" s="8">
        <v>0</v>
      </c>
      <c r="Q87" s="8">
        <v>74</v>
      </c>
      <c r="R87" s="8" t="s">
        <v>87</v>
      </c>
      <c r="S87" s="46">
        <v>2000000</v>
      </c>
      <c r="T87" s="46" t="s">
        <v>209</v>
      </c>
      <c r="U87" s="46" t="s">
        <v>210</v>
      </c>
      <c r="V87" s="65">
        <v>48183000700</v>
      </c>
      <c r="W87" s="46">
        <v>136</v>
      </c>
      <c r="X87" s="46">
        <v>17</v>
      </c>
      <c r="Y87" s="46">
        <v>4</v>
      </c>
      <c r="Z87" s="46">
        <v>8</v>
      </c>
      <c r="AA87" s="46">
        <v>4</v>
      </c>
      <c r="AB87" s="46">
        <v>0</v>
      </c>
      <c r="AC87" s="46">
        <v>1</v>
      </c>
      <c r="AD87" s="46">
        <v>170</v>
      </c>
      <c r="AE87" s="65"/>
      <c r="AF87" s="56">
        <v>1076.783953182101</v>
      </c>
      <c r="AG87" s="15"/>
      <c r="AH87" s="15"/>
      <c r="AI87" s="15"/>
      <c r="AJ87" s="15"/>
    </row>
    <row r="88" spans="1:108" ht="15" customHeight="1" x14ac:dyDescent="0.25">
      <c r="A88" s="17" t="s">
        <v>24</v>
      </c>
      <c r="B88" s="18"/>
      <c r="C88" s="76">
        <v>1379375.3409658659</v>
      </c>
      <c r="D88" s="19"/>
      <c r="E88" s="25"/>
      <c r="F88" s="24"/>
      <c r="G88" s="19"/>
      <c r="H88" s="25"/>
      <c r="I88" s="27"/>
      <c r="J88" s="25"/>
      <c r="K88" s="25"/>
      <c r="L88" s="25"/>
      <c r="M88" s="25"/>
      <c r="N88" s="19"/>
      <c r="O88" s="19"/>
      <c r="P88" s="19"/>
      <c r="Q88" s="19"/>
      <c r="R88" s="20" t="s">
        <v>20</v>
      </c>
      <c r="S88" s="45">
        <v>3245868</v>
      </c>
      <c r="T88" s="21"/>
      <c r="U88" s="19"/>
      <c r="W88" s="19"/>
      <c r="X88" s="80"/>
      <c r="Y88" s="19"/>
      <c r="AC88"/>
      <c r="AD88" s="84"/>
      <c r="AE88"/>
      <c r="AF88" s="56"/>
      <c r="AG88" s="101"/>
      <c r="AH88" s="101"/>
      <c r="AI88" s="101"/>
      <c r="AJ88" s="101"/>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row>
    <row r="89" spans="1:108" ht="15" customHeight="1" x14ac:dyDescent="0.2">
      <c r="C89" s="9"/>
      <c r="F89" s="24"/>
      <c r="X89" s="82"/>
      <c r="AD89" s="82"/>
      <c r="AF89" s="56"/>
    </row>
    <row r="90" spans="1:108" customFormat="1" ht="15" customHeight="1" x14ac:dyDescent="0.25">
      <c r="A90" s="50" t="s">
        <v>37</v>
      </c>
      <c r="B90" s="8"/>
      <c r="C90" s="9"/>
      <c r="D90" s="8"/>
      <c r="E90" s="24"/>
      <c r="F90" s="24"/>
      <c r="G90" s="8"/>
      <c r="H90" s="24"/>
      <c r="I90" s="8"/>
      <c r="J90" s="24"/>
      <c r="K90" s="24"/>
      <c r="L90" s="24"/>
      <c r="M90" s="24"/>
      <c r="N90" s="8"/>
      <c r="O90" s="8"/>
      <c r="P90" s="8"/>
      <c r="Q90" s="8"/>
      <c r="R90" s="8"/>
      <c r="S90" s="46"/>
      <c r="T90" s="8"/>
      <c r="U90" s="8"/>
      <c r="V90" s="65"/>
      <c r="W90" s="8"/>
      <c r="X90" s="82"/>
      <c r="Y90" s="8"/>
      <c r="Z90" s="8"/>
      <c r="AA90" s="14"/>
      <c r="AB90" s="14"/>
      <c r="AD90" s="84"/>
      <c r="AF90" s="56"/>
      <c r="AG90" s="101"/>
      <c r="AH90" s="101"/>
      <c r="AI90" s="101"/>
      <c r="AJ90" s="101"/>
    </row>
    <row r="91" spans="1:108" customFormat="1" ht="15" x14ac:dyDescent="0.25">
      <c r="A91" s="8">
        <v>26208</v>
      </c>
      <c r="B91" s="8" t="s">
        <v>290</v>
      </c>
      <c r="C91" s="8" t="s">
        <v>291</v>
      </c>
      <c r="D91" s="8" t="s">
        <v>292</v>
      </c>
      <c r="E91" s="8" t="s">
        <v>505</v>
      </c>
      <c r="F91" s="8">
        <v>77351</v>
      </c>
      <c r="G91" s="8" t="s">
        <v>293</v>
      </c>
      <c r="H91" s="8">
        <v>5</v>
      </c>
      <c r="I91" s="8" t="s">
        <v>73</v>
      </c>
      <c r="J91" s="8"/>
      <c r="K91" s="8"/>
      <c r="L91" s="8"/>
      <c r="M91" s="8"/>
      <c r="N91" s="8" t="s">
        <v>154</v>
      </c>
      <c r="O91" s="8">
        <v>66</v>
      </c>
      <c r="P91" s="8">
        <v>0</v>
      </c>
      <c r="Q91" s="8">
        <v>66</v>
      </c>
      <c r="R91" s="8" t="s">
        <v>76</v>
      </c>
      <c r="S91" s="46">
        <v>2000000</v>
      </c>
      <c r="T91" s="46" t="s">
        <v>294</v>
      </c>
      <c r="U91" s="46" t="s">
        <v>282</v>
      </c>
      <c r="V91" s="65">
        <v>48373210204</v>
      </c>
      <c r="W91" s="46">
        <v>132</v>
      </c>
      <c r="X91" s="46">
        <v>17</v>
      </c>
      <c r="Y91" s="46">
        <v>4</v>
      </c>
      <c r="Z91" s="46">
        <v>8</v>
      </c>
      <c r="AA91" s="46">
        <v>4</v>
      </c>
      <c r="AB91" s="46">
        <v>0</v>
      </c>
      <c r="AC91" s="46">
        <v>1</v>
      </c>
      <c r="AD91" s="46">
        <v>166</v>
      </c>
      <c r="AE91" s="65"/>
      <c r="AF91" s="56">
        <v>2554.5433155595465</v>
      </c>
      <c r="AG91" s="15" t="s">
        <v>524</v>
      </c>
      <c r="AH91" s="15" t="s">
        <v>525</v>
      </c>
      <c r="AI91" s="15" t="s">
        <v>525</v>
      </c>
      <c r="AJ91" s="15" t="s">
        <v>525</v>
      </c>
    </row>
    <row r="92" spans="1:108" ht="15" customHeight="1" x14ac:dyDescent="0.25">
      <c r="A92" s="17" t="s">
        <v>24</v>
      </c>
      <c r="B92" s="18"/>
      <c r="C92" s="76">
        <v>1455281.6814731758</v>
      </c>
      <c r="D92" s="19"/>
      <c r="E92" s="25"/>
      <c r="F92" s="24"/>
      <c r="G92" s="19"/>
      <c r="H92" s="25"/>
      <c r="I92" s="27"/>
      <c r="J92" s="25"/>
      <c r="K92" s="25"/>
      <c r="L92" s="25"/>
      <c r="M92" s="25"/>
      <c r="N92" s="19"/>
      <c r="O92" s="19"/>
      <c r="P92" s="19"/>
      <c r="Q92" s="19"/>
      <c r="R92" s="20" t="s">
        <v>20</v>
      </c>
      <c r="S92" s="45">
        <f>SUM(S91)</f>
        <v>2000000</v>
      </c>
      <c r="T92" s="21"/>
      <c r="U92" s="19"/>
      <c r="V92" s="70"/>
      <c r="W92" s="19"/>
      <c r="X92" s="80"/>
      <c r="Y92" s="19"/>
      <c r="AC92"/>
      <c r="AD92" s="84"/>
      <c r="AE92"/>
      <c r="AF92" s="56"/>
      <c r="AG92" s="101"/>
      <c r="AH92" s="101"/>
      <c r="AI92" s="101"/>
      <c r="AJ92" s="101"/>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row>
    <row r="93" spans="1:108" ht="15" customHeight="1" x14ac:dyDescent="0.2">
      <c r="C93" s="9"/>
      <c r="F93" s="24"/>
      <c r="X93" s="82"/>
      <c r="AD93" s="82"/>
      <c r="AF93" s="56"/>
    </row>
    <row r="94" spans="1:108" ht="15" customHeight="1" x14ac:dyDescent="0.2">
      <c r="A94" s="50" t="s">
        <v>38</v>
      </c>
      <c r="C94" s="9"/>
      <c r="F94" s="24"/>
      <c r="X94" s="82"/>
      <c r="AD94" s="82"/>
      <c r="AF94" s="56"/>
    </row>
    <row r="95" spans="1:108" customFormat="1" ht="15" x14ac:dyDescent="0.25">
      <c r="A95" s="8">
        <v>26205</v>
      </c>
      <c r="B95" s="8" t="s">
        <v>295</v>
      </c>
      <c r="C95" s="8" t="s">
        <v>296</v>
      </c>
      <c r="D95" s="8" t="s">
        <v>297</v>
      </c>
      <c r="E95" s="8" t="s">
        <v>505</v>
      </c>
      <c r="F95" s="8">
        <v>77630</v>
      </c>
      <c r="G95" s="8" t="s">
        <v>297</v>
      </c>
      <c r="H95" s="8">
        <v>5</v>
      </c>
      <c r="I95" s="8" t="s">
        <v>106</v>
      </c>
      <c r="J95" s="8"/>
      <c r="K95" s="8"/>
      <c r="L95" s="8"/>
      <c r="M95" s="8"/>
      <c r="N95" s="8" t="s">
        <v>154</v>
      </c>
      <c r="O95" s="8">
        <v>56</v>
      </c>
      <c r="P95" s="8">
        <v>0</v>
      </c>
      <c r="Q95" s="8">
        <v>56</v>
      </c>
      <c r="R95" s="8" t="s">
        <v>76</v>
      </c>
      <c r="S95" s="46">
        <v>1776555</v>
      </c>
      <c r="T95" s="46" t="s">
        <v>294</v>
      </c>
      <c r="U95" s="46" t="s">
        <v>282</v>
      </c>
      <c r="V95" s="65">
        <v>48361020700</v>
      </c>
      <c r="W95" s="46">
        <v>133</v>
      </c>
      <c r="X95" s="46">
        <v>17</v>
      </c>
      <c r="Y95" s="46">
        <v>4</v>
      </c>
      <c r="Z95" s="46">
        <v>8</v>
      </c>
      <c r="AA95" s="46">
        <v>4</v>
      </c>
      <c r="AB95" s="46">
        <v>0</v>
      </c>
      <c r="AC95" s="46">
        <v>1</v>
      </c>
      <c r="AD95" s="46">
        <v>167</v>
      </c>
      <c r="AE95" s="65"/>
      <c r="AF95" s="56">
        <v>9424.6778973981782</v>
      </c>
      <c r="AG95" s="15"/>
      <c r="AH95" s="15"/>
      <c r="AI95" s="15"/>
      <c r="AJ95" s="15"/>
    </row>
    <row r="96" spans="1:108" customFormat="1" ht="15" x14ac:dyDescent="0.25">
      <c r="A96" s="8">
        <v>26206</v>
      </c>
      <c r="B96" s="8" t="s">
        <v>298</v>
      </c>
      <c r="C96" s="8" t="s">
        <v>299</v>
      </c>
      <c r="D96" s="8" t="s">
        <v>297</v>
      </c>
      <c r="E96" s="8" t="s">
        <v>505</v>
      </c>
      <c r="F96" s="8">
        <v>77630</v>
      </c>
      <c r="G96" s="8" t="s">
        <v>297</v>
      </c>
      <c r="H96" s="8">
        <v>5</v>
      </c>
      <c r="I96" s="8" t="s">
        <v>106</v>
      </c>
      <c r="J96" s="8"/>
      <c r="K96" s="8"/>
      <c r="L96" s="8"/>
      <c r="M96" s="8"/>
      <c r="N96" s="8" t="s">
        <v>507</v>
      </c>
      <c r="O96" s="8">
        <v>57</v>
      </c>
      <c r="P96" s="8">
        <v>0</v>
      </c>
      <c r="Q96" s="8">
        <v>57</v>
      </c>
      <c r="R96" s="8" t="s">
        <v>87</v>
      </c>
      <c r="S96" s="46">
        <v>1713174.545745</v>
      </c>
      <c r="T96" s="46" t="s">
        <v>294</v>
      </c>
      <c r="U96" s="46" t="s">
        <v>282</v>
      </c>
      <c r="V96" s="65">
        <v>48361020900</v>
      </c>
      <c r="W96" s="46">
        <v>125</v>
      </c>
      <c r="X96" s="46">
        <v>17</v>
      </c>
      <c r="Y96" s="46">
        <v>4</v>
      </c>
      <c r="Z96" s="46">
        <v>8</v>
      </c>
      <c r="AA96" s="46">
        <v>4</v>
      </c>
      <c r="AB96" s="46">
        <v>7</v>
      </c>
      <c r="AC96" s="46">
        <v>1</v>
      </c>
      <c r="AD96" s="46">
        <v>156</v>
      </c>
      <c r="AE96" s="65"/>
      <c r="AF96" s="56">
        <v>5023.6413885586753</v>
      </c>
      <c r="AG96" s="15"/>
      <c r="AH96" s="15"/>
      <c r="AI96" s="15"/>
      <c r="AJ96" s="15"/>
    </row>
    <row r="97" spans="1:108" ht="15" customHeight="1" x14ac:dyDescent="0.25">
      <c r="A97" s="17" t="s">
        <v>24</v>
      </c>
      <c r="B97" s="18"/>
      <c r="C97" s="76">
        <v>1214111.6055930681</v>
      </c>
      <c r="D97" s="19"/>
      <c r="E97" s="25"/>
      <c r="F97" s="24"/>
      <c r="G97" s="19"/>
      <c r="H97" s="25"/>
      <c r="I97" s="27"/>
      <c r="J97" s="25"/>
      <c r="K97" s="25"/>
      <c r="L97" s="25"/>
      <c r="M97" s="25"/>
      <c r="N97" s="19"/>
      <c r="O97" s="19"/>
      <c r="P97" s="19"/>
      <c r="Q97" s="19"/>
      <c r="R97" s="20" t="s">
        <v>20</v>
      </c>
      <c r="S97" s="45">
        <v>3489729.5457450002</v>
      </c>
      <c r="T97" s="21"/>
      <c r="U97" s="19"/>
      <c r="V97" s="70"/>
      <c r="W97" s="19"/>
      <c r="X97" s="80"/>
      <c r="Y97" s="19"/>
      <c r="AC97"/>
      <c r="AD97" s="84"/>
      <c r="AE97"/>
      <c r="AF97" s="56"/>
      <c r="AG97" s="101"/>
      <c r="AH97" s="101"/>
      <c r="AI97" s="101"/>
      <c r="AJ97" s="101"/>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row>
    <row r="98" spans="1:108" ht="15" customHeight="1" x14ac:dyDescent="0.2">
      <c r="C98" s="9"/>
      <c r="F98" s="24"/>
      <c r="X98" s="82"/>
      <c r="AD98" s="82"/>
      <c r="AF98" s="56"/>
    </row>
    <row r="99" spans="1:108" customFormat="1" ht="15" customHeight="1" x14ac:dyDescent="0.25">
      <c r="A99" s="50" t="s">
        <v>39</v>
      </c>
      <c r="B99" s="8"/>
      <c r="C99" s="9"/>
      <c r="D99" s="8"/>
      <c r="E99" s="24"/>
      <c r="F99" s="24"/>
      <c r="G99" s="8"/>
      <c r="H99" s="24"/>
      <c r="I99" s="8"/>
      <c r="J99" s="24"/>
      <c r="K99" s="24"/>
      <c r="L99" s="24"/>
      <c r="M99" s="24"/>
      <c r="N99" s="8"/>
      <c r="O99" s="8"/>
      <c r="P99" s="8"/>
      <c r="Q99" s="8"/>
      <c r="R99" s="8"/>
      <c r="S99" s="46"/>
      <c r="T99" s="8"/>
      <c r="U99" s="8"/>
      <c r="V99" s="65"/>
      <c r="W99" s="8"/>
      <c r="X99" s="82"/>
      <c r="Y99" s="8"/>
      <c r="Z99" s="8"/>
      <c r="AA99" s="14"/>
      <c r="AB99" s="14"/>
      <c r="AD99" s="84"/>
      <c r="AF99" s="56"/>
      <c r="AG99" s="101"/>
      <c r="AH99" s="101"/>
      <c r="AI99" s="101"/>
      <c r="AJ99" s="101"/>
    </row>
    <row r="100" spans="1:108" s="78" customFormat="1" ht="15" customHeight="1" x14ac:dyDescent="0.25">
      <c r="A100" s="8">
        <v>26191</v>
      </c>
      <c r="B100" s="8" t="s">
        <v>300</v>
      </c>
      <c r="C100" s="8" t="s">
        <v>301</v>
      </c>
      <c r="D100" s="8" t="s">
        <v>124</v>
      </c>
      <c r="E100" s="8" t="s">
        <v>505</v>
      </c>
      <c r="F100" s="8">
        <v>77327</v>
      </c>
      <c r="G100" s="8" t="s">
        <v>125</v>
      </c>
      <c r="H100" s="8">
        <v>6</v>
      </c>
      <c r="I100" s="8" t="s">
        <v>73</v>
      </c>
      <c r="J100" s="8"/>
      <c r="K100" s="8"/>
      <c r="L100" s="8"/>
      <c r="M100" s="8"/>
      <c r="N100" s="8" t="s">
        <v>154</v>
      </c>
      <c r="O100" s="8">
        <v>40</v>
      </c>
      <c r="P100" s="8">
        <v>9</v>
      </c>
      <c r="Q100" s="8">
        <v>49</v>
      </c>
      <c r="R100" s="8" t="s">
        <v>76</v>
      </c>
      <c r="S100" s="46">
        <v>1125000</v>
      </c>
      <c r="T100" s="46" t="s">
        <v>302</v>
      </c>
      <c r="U100" s="46" t="s">
        <v>303</v>
      </c>
      <c r="V100" s="65">
        <v>48291700200</v>
      </c>
      <c r="W100" s="46">
        <v>129</v>
      </c>
      <c r="X100" s="46">
        <v>17</v>
      </c>
      <c r="Y100" s="46">
        <v>4</v>
      </c>
      <c r="Z100" s="46">
        <v>8</v>
      </c>
      <c r="AA100" s="46">
        <v>4</v>
      </c>
      <c r="AB100" s="46">
        <v>7</v>
      </c>
      <c r="AC100" s="46">
        <v>1</v>
      </c>
      <c r="AD100" s="46">
        <v>170</v>
      </c>
      <c r="AE100" s="65"/>
      <c r="AF100" s="56">
        <v>2413.0618842742697</v>
      </c>
      <c r="AG100" s="15" t="s">
        <v>524</v>
      </c>
      <c r="AH100" s="15" t="s">
        <v>525</v>
      </c>
      <c r="AI100" s="15" t="s">
        <v>525</v>
      </c>
      <c r="AJ100" s="15" t="s">
        <v>525</v>
      </c>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row>
    <row r="101" spans="1:108" customFormat="1" ht="15" customHeight="1" x14ac:dyDescent="0.25">
      <c r="A101" s="8">
        <v>26210</v>
      </c>
      <c r="B101" s="8" t="s">
        <v>304</v>
      </c>
      <c r="C101" s="8" t="s">
        <v>305</v>
      </c>
      <c r="D101" s="8" t="s">
        <v>306</v>
      </c>
      <c r="E101" s="8" t="s">
        <v>505</v>
      </c>
      <c r="F101" s="8">
        <v>77340</v>
      </c>
      <c r="G101" s="8" t="s">
        <v>307</v>
      </c>
      <c r="H101" s="8">
        <v>6</v>
      </c>
      <c r="I101" s="8" t="s">
        <v>73</v>
      </c>
      <c r="J101" s="8"/>
      <c r="K101" s="8"/>
      <c r="L101" s="8"/>
      <c r="M101" s="8"/>
      <c r="N101" s="8" t="s">
        <v>154</v>
      </c>
      <c r="O101" s="8">
        <v>60</v>
      </c>
      <c r="P101" s="8">
        <v>0</v>
      </c>
      <c r="Q101" s="8">
        <v>60</v>
      </c>
      <c r="R101" s="8" t="s">
        <v>76</v>
      </c>
      <c r="S101" s="46">
        <v>1125000</v>
      </c>
      <c r="T101" s="46" t="s">
        <v>281</v>
      </c>
      <c r="U101" s="46" t="s">
        <v>282</v>
      </c>
      <c r="V101" s="65">
        <v>48471790301</v>
      </c>
      <c r="W101" s="46">
        <v>136</v>
      </c>
      <c r="X101" s="46">
        <v>17</v>
      </c>
      <c r="Y101" s="46">
        <v>4</v>
      </c>
      <c r="Z101" s="46">
        <v>8</v>
      </c>
      <c r="AA101" s="46">
        <v>2</v>
      </c>
      <c r="AB101" s="46">
        <v>0</v>
      </c>
      <c r="AC101" s="46">
        <v>1</v>
      </c>
      <c r="AD101" s="46">
        <v>168</v>
      </c>
      <c r="AE101" s="65"/>
      <c r="AF101" s="56">
        <v>17749.271535789569</v>
      </c>
      <c r="AG101" s="15"/>
      <c r="AH101" s="15"/>
      <c r="AI101" s="15"/>
      <c r="AJ101" s="15"/>
    </row>
    <row r="102" spans="1:108" customFormat="1" ht="15" customHeight="1" x14ac:dyDescent="0.25">
      <c r="A102" s="8">
        <v>26268</v>
      </c>
      <c r="B102" s="8" t="s">
        <v>308</v>
      </c>
      <c r="C102" s="8" t="s">
        <v>309</v>
      </c>
      <c r="D102" s="8" t="s">
        <v>124</v>
      </c>
      <c r="E102" s="8"/>
      <c r="F102" s="8">
        <v>77327</v>
      </c>
      <c r="G102" s="8" t="s">
        <v>125</v>
      </c>
      <c r="H102" s="8">
        <v>6</v>
      </c>
      <c r="I102" s="8" t="s">
        <v>73</v>
      </c>
      <c r="J102" s="8"/>
      <c r="K102" s="8"/>
      <c r="L102" s="8"/>
      <c r="M102" s="8"/>
      <c r="N102" s="8" t="s">
        <v>154</v>
      </c>
      <c r="O102" s="8">
        <v>42</v>
      </c>
      <c r="P102" s="8">
        <v>7</v>
      </c>
      <c r="Q102" s="8">
        <v>49</v>
      </c>
      <c r="R102" s="8" t="s">
        <v>76</v>
      </c>
      <c r="S102" s="46">
        <v>1125000</v>
      </c>
      <c r="T102" s="46" t="s">
        <v>302</v>
      </c>
      <c r="U102" s="46" t="s">
        <v>303</v>
      </c>
      <c r="V102" s="65">
        <v>48291700200</v>
      </c>
      <c r="W102" s="46">
        <v>104</v>
      </c>
      <c r="X102" s="46">
        <v>0</v>
      </c>
      <c r="Y102" s="46">
        <v>4</v>
      </c>
      <c r="Z102" s="46">
        <v>0</v>
      </c>
      <c r="AA102" s="46">
        <v>4</v>
      </c>
      <c r="AB102" s="46">
        <v>7</v>
      </c>
      <c r="AC102" s="46">
        <v>1</v>
      </c>
      <c r="AD102" s="46">
        <v>120</v>
      </c>
      <c r="AE102" s="65"/>
      <c r="AF102" s="56">
        <v>2863.2459334670884</v>
      </c>
      <c r="AG102" s="15"/>
      <c r="AH102" s="15"/>
      <c r="AI102" s="15"/>
      <c r="AJ102" s="15"/>
    </row>
    <row r="103" spans="1:108" ht="15" customHeight="1" x14ac:dyDescent="0.25">
      <c r="A103" s="17" t="s">
        <v>24</v>
      </c>
      <c r="B103" s="18"/>
      <c r="C103" s="76">
        <v>750000</v>
      </c>
      <c r="D103" s="19"/>
      <c r="E103" s="25"/>
      <c r="F103" s="24"/>
      <c r="G103" s="19"/>
      <c r="H103" s="25"/>
      <c r="I103" s="27"/>
      <c r="J103" s="25"/>
      <c r="K103" s="25"/>
      <c r="L103" s="25"/>
      <c r="M103" s="25"/>
      <c r="N103" s="19"/>
      <c r="O103" s="19"/>
      <c r="P103" s="19"/>
      <c r="Q103" s="19"/>
      <c r="R103" s="20" t="s">
        <v>20</v>
      </c>
      <c r="S103" s="45">
        <f>SUM(S100:S102)</f>
        <v>3375000</v>
      </c>
      <c r="T103" s="21"/>
      <c r="U103" s="19"/>
      <c r="V103" s="70"/>
      <c r="W103" s="19"/>
      <c r="X103" s="80"/>
      <c r="Y103" s="19"/>
      <c r="AC103"/>
      <c r="AD103" s="84"/>
      <c r="AE103"/>
      <c r="AF103" s="56"/>
      <c r="AG103" s="101"/>
      <c r="AH103" s="101"/>
      <c r="AI103" s="101"/>
      <c r="AJ103" s="101"/>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row>
    <row r="104" spans="1:108" ht="15" customHeight="1" x14ac:dyDescent="0.2">
      <c r="C104" s="9"/>
      <c r="F104" s="24"/>
      <c r="X104" s="82"/>
      <c r="AD104" s="82"/>
      <c r="AF104" s="56"/>
    </row>
    <row r="105" spans="1:108" customFormat="1" ht="15" customHeight="1" x14ac:dyDescent="0.25">
      <c r="A105" s="50" t="s">
        <v>40</v>
      </c>
      <c r="B105" s="8"/>
      <c r="C105" s="9"/>
      <c r="D105" s="8"/>
      <c r="E105" s="24"/>
      <c r="F105" s="24"/>
      <c r="G105" s="8"/>
      <c r="H105" s="24"/>
      <c r="I105" s="8"/>
      <c r="J105" s="24"/>
      <c r="K105" s="24"/>
      <c r="L105" s="24"/>
      <c r="M105" s="24"/>
      <c r="N105" s="8"/>
      <c r="O105" s="8"/>
      <c r="P105" s="8"/>
      <c r="Q105" s="8"/>
      <c r="R105" s="8"/>
      <c r="S105" s="46"/>
      <c r="T105" s="8"/>
      <c r="U105" s="8"/>
      <c r="V105" s="65"/>
      <c r="W105" s="8"/>
      <c r="X105" s="82"/>
      <c r="Y105" s="8"/>
      <c r="Z105" s="8"/>
      <c r="AA105" s="14"/>
      <c r="AB105" s="14"/>
      <c r="AD105" s="84"/>
      <c r="AF105" s="56"/>
      <c r="AG105" s="101"/>
      <c r="AH105" s="101"/>
      <c r="AI105" s="101"/>
      <c r="AJ105" s="101"/>
    </row>
    <row r="106" spans="1:108" customFormat="1" ht="15" x14ac:dyDescent="0.25">
      <c r="A106" s="8">
        <v>26066</v>
      </c>
      <c r="B106" s="8" t="s">
        <v>336</v>
      </c>
      <c r="C106" s="8" t="s">
        <v>337</v>
      </c>
      <c r="D106" s="8" t="s">
        <v>312</v>
      </c>
      <c r="E106" s="8" t="s">
        <v>505</v>
      </c>
      <c r="F106" s="8">
        <v>77057</v>
      </c>
      <c r="G106" s="8" t="s">
        <v>313</v>
      </c>
      <c r="H106" s="8">
        <v>6</v>
      </c>
      <c r="I106" s="8" t="s">
        <v>106</v>
      </c>
      <c r="J106" s="8"/>
      <c r="K106" s="8"/>
      <c r="L106" s="8" t="s">
        <v>74</v>
      </c>
      <c r="M106" s="8"/>
      <c r="N106" s="8" t="s">
        <v>507</v>
      </c>
      <c r="O106" s="8">
        <v>77</v>
      </c>
      <c r="P106" s="8">
        <v>0</v>
      </c>
      <c r="Q106" s="8">
        <v>77</v>
      </c>
      <c r="R106" s="8" t="s">
        <v>338</v>
      </c>
      <c r="S106" s="46">
        <v>2000000</v>
      </c>
      <c r="T106" s="46" t="s">
        <v>339</v>
      </c>
      <c r="U106" s="46" t="s">
        <v>340</v>
      </c>
      <c r="V106" s="65">
        <v>48201432600</v>
      </c>
      <c r="W106" s="46">
        <v>141</v>
      </c>
      <c r="X106" s="46">
        <v>17</v>
      </c>
      <c r="Y106" s="46">
        <v>4</v>
      </c>
      <c r="Z106" s="46">
        <v>8</v>
      </c>
      <c r="AA106" s="46">
        <v>4</v>
      </c>
      <c r="AB106" s="46">
        <v>0</v>
      </c>
      <c r="AC106" s="46">
        <v>1</v>
      </c>
      <c r="AD106" s="46">
        <v>175</v>
      </c>
      <c r="AE106" s="65"/>
      <c r="AF106" s="56">
        <v>4940.6586774525449</v>
      </c>
      <c r="AG106" s="15" t="s">
        <v>524</v>
      </c>
      <c r="AH106" s="15" t="s">
        <v>525</v>
      </c>
      <c r="AI106" s="15" t="s">
        <v>525</v>
      </c>
      <c r="AJ106" s="15" t="s">
        <v>525</v>
      </c>
    </row>
    <row r="107" spans="1:108" customFormat="1" ht="15" x14ac:dyDescent="0.25">
      <c r="A107" s="8">
        <v>26214</v>
      </c>
      <c r="B107" s="8" t="s">
        <v>359</v>
      </c>
      <c r="C107" s="8" t="s">
        <v>360</v>
      </c>
      <c r="D107" s="8" t="s">
        <v>312</v>
      </c>
      <c r="E107" s="8" t="s">
        <v>505</v>
      </c>
      <c r="F107" s="8">
        <v>77016</v>
      </c>
      <c r="G107" s="8" t="s">
        <v>313</v>
      </c>
      <c r="H107" s="8">
        <v>6</v>
      </c>
      <c r="I107" s="8" t="s">
        <v>106</v>
      </c>
      <c r="J107" s="8"/>
      <c r="K107" s="8"/>
      <c r="L107" s="8" t="s">
        <v>74</v>
      </c>
      <c r="M107" s="8"/>
      <c r="N107" s="8" t="s">
        <v>154</v>
      </c>
      <c r="O107" s="8">
        <v>80</v>
      </c>
      <c r="P107" s="8">
        <v>0</v>
      </c>
      <c r="Q107" s="8">
        <v>80</v>
      </c>
      <c r="R107" s="8" t="s">
        <v>338</v>
      </c>
      <c r="S107" s="46">
        <v>2000000</v>
      </c>
      <c r="T107" s="46" t="s">
        <v>361</v>
      </c>
      <c r="U107" s="46" t="s">
        <v>362</v>
      </c>
      <c r="V107" s="65">
        <v>48201231800</v>
      </c>
      <c r="W107" s="46">
        <v>132</v>
      </c>
      <c r="X107" s="46">
        <v>17</v>
      </c>
      <c r="Y107" s="46">
        <v>4</v>
      </c>
      <c r="Z107" s="46">
        <v>8</v>
      </c>
      <c r="AA107" s="46">
        <v>4</v>
      </c>
      <c r="AB107" s="46">
        <v>7</v>
      </c>
      <c r="AC107" s="46">
        <v>1</v>
      </c>
      <c r="AD107" s="46">
        <v>173</v>
      </c>
      <c r="AE107" s="65"/>
      <c r="AF107" s="56">
        <v>11729.722589047455</v>
      </c>
      <c r="AG107" s="15" t="s">
        <v>524</v>
      </c>
      <c r="AH107" s="15" t="s">
        <v>525</v>
      </c>
      <c r="AI107" s="15" t="s">
        <v>525</v>
      </c>
      <c r="AJ107" s="15" t="s">
        <v>525</v>
      </c>
    </row>
    <row r="108" spans="1:108" customFormat="1" ht="15" x14ac:dyDescent="0.25">
      <c r="A108" s="8">
        <v>26200</v>
      </c>
      <c r="B108" s="8" t="s">
        <v>357</v>
      </c>
      <c r="C108" s="8" t="s">
        <v>358</v>
      </c>
      <c r="D108" s="8" t="s">
        <v>312</v>
      </c>
      <c r="E108" s="8" t="s">
        <v>505</v>
      </c>
      <c r="F108" s="8">
        <v>77088</v>
      </c>
      <c r="G108" s="8" t="s">
        <v>313</v>
      </c>
      <c r="H108" s="8">
        <v>6</v>
      </c>
      <c r="I108" s="8" t="s">
        <v>106</v>
      </c>
      <c r="J108" s="8"/>
      <c r="K108" s="8"/>
      <c r="L108" s="8"/>
      <c r="M108" s="8"/>
      <c r="N108" s="8" t="s">
        <v>154</v>
      </c>
      <c r="O108" s="8">
        <v>66</v>
      </c>
      <c r="P108" s="8">
        <v>10</v>
      </c>
      <c r="Q108" s="8">
        <v>76</v>
      </c>
      <c r="R108" s="8" t="s">
        <v>76</v>
      </c>
      <c r="S108" s="46">
        <v>2000000</v>
      </c>
      <c r="T108" s="46" t="s">
        <v>213</v>
      </c>
      <c r="U108" s="46" t="s">
        <v>204</v>
      </c>
      <c r="V108" s="65">
        <v>48201533200</v>
      </c>
      <c r="W108" s="46">
        <v>129</v>
      </c>
      <c r="X108" s="46">
        <v>17</v>
      </c>
      <c r="Y108" s="46">
        <v>4</v>
      </c>
      <c r="Z108" s="46">
        <v>8</v>
      </c>
      <c r="AA108" s="46">
        <v>4</v>
      </c>
      <c r="AB108" s="46">
        <v>7</v>
      </c>
      <c r="AC108" s="46">
        <v>1</v>
      </c>
      <c r="AD108" s="46">
        <v>170</v>
      </c>
      <c r="AE108" s="65"/>
      <c r="AF108" s="56">
        <v>2159.1139129622834</v>
      </c>
      <c r="AG108" s="15" t="s">
        <v>524</v>
      </c>
      <c r="AH108" s="15" t="s">
        <v>525</v>
      </c>
      <c r="AI108" s="15" t="s">
        <v>525</v>
      </c>
      <c r="AJ108" s="15" t="s">
        <v>525</v>
      </c>
    </row>
    <row r="109" spans="1:108" customFormat="1" ht="15" x14ac:dyDescent="0.25">
      <c r="A109" s="8">
        <v>26073</v>
      </c>
      <c r="B109" s="8" t="s">
        <v>349</v>
      </c>
      <c r="C109" s="8" t="s">
        <v>350</v>
      </c>
      <c r="D109" s="8" t="s">
        <v>312</v>
      </c>
      <c r="E109" s="8" t="s">
        <v>506</v>
      </c>
      <c r="F109" s="8">
        <v>77039</v>
      </c>
      <c r="G109" s="8" t="s">
        <v>313</v>
      </c>
      <c r="H109" s="8">
        <v>6</v>
      </c>
      <c r="I109" s="8" t="s">
        <v>106</v>
      </c>
      <c r="J109" s="8"/>
      <c r="K109" s="8"/>
      <c r="L109" s="8"/>
      <c r="M109" s="8"/>
      <c r="N109" s="8" t="s">
        <v>154</v>
      </c>
      <c r="O109" s="8">
        <v>78</v>
      </c>
      <c r="P109" s="8">
        <v>0</v>
      </c>
      <c r="Q109" s="8">
        <v>78</v>
      </c>
      <c r="R109" s="8" t="s">
        <v>76</v>
      </c>
      <c r="S109" s="46">
        <v>2000000</v>
      </c>
      <c r="T109" s="46" t="s">
        <v>351</v>
      </c>
      <c r="U109" s="46" t="s">
        <v>352</v>
      </c>
      <c r="V109" s="65">
        <v>48201222300</v>
      </c>
      <c r="W109" s="46">
        <v>129</v>
      </c>
      <c r="X109" s="46">
        <v>17</v>
      </c>
      <c r="Y109" s="46">
        <v>4</v>
      </c>
      <c r="Z109" s="46">
        <v>8</v>
      </c>
      <c r="AA109" s="46">
        <v>4</v>
      </c>
      <c r="AB109" s="46">
        <v>7</v>
      </c>
      <c r="AC109" s="46">
        <v>1</v>
      </c>
      <c r="AD109" s="46">
        <v>170</v>
      </c>
      <c r="AE109" s="65"/>
      <c r="AF109" s="56">
        <v>2662.2275927080641</v>
      </c>
      <c r="AG109" s="15" t="s">
        <v>524</v>
      </c>
      <c r="AH109" s="15" t="s">
        <v>525</v>
      </c>
      <c r="AI109" s="15" t="s">
        <v>525</v>
      </c>
      <c r="AJ109" s="15" t="s">
        <v>525</v>
      </c>
    </row>
    <row r="110" spans="1:108" customFormat="1" ht="15" x14ac:dyDescent="0.25">
      <c r="A110" s="8">
        <v>26069</v>
      </c>
      <c r="B110" s="8" t="s">
        <v>341</v>
      </c>
      <c r="C110" s="8" t="s">
        <v>342</v>
      </c>
      <c r="D110" s="8" t="s">
        <v>312</v>
      </c>
      <c r="E110" s="8" t="s">
        <v>505</v>
      </c>
      <c r="F110" s="8">
        <v>77072</v>
      </c>
      <c r="G110" s="8" t="s">
        <v>313</v>
      </c>
      <c r="H110" s="8">
        <v>6</v>
      </c>
      <c r="I110" s="8" t="s">
        <v>106</v>
      </c>
      <c r="J110" s="8"/>
      <c r="K110" s="8"/>
      <c r="L110" s="8"/>
      <c r="M110" s="8"/>
      <c r="N110" s="8" t="s">
        <v>154</v>
      </c>
      <c r="O110" s="8">
        <v>88</v>
      </c>
      <c r="P110" s="8">
        <v>0</v>
      </c>
      <c r="Q110" s="8">
        <v>88</v>
      </c>
      <c r="R110" s="8" t="s">
        <v>87</v>
      </c>
      <c r="S110" s="46">
        <v>2000000</v>
      </c>
      <c r="T110" s="46" t="s">
        <v>343</v>
      </c>
      <c r="U110" s="46" t="s">
        <v>344</v>
      </c>
      <c r="V110" s="65">
        <v>48201453701</v>
      </c>
      <c r="W110" s="46">
        <v>129</v>
      </c>
      <c r="X110" s="46">
        <v>17</v>
      </c>
      <c r="Y110" s="46">
        <v>4</v>
      </c>
      <c r="Z110" s="46">
        <v>8</v>
      </c>
      <c r="AA110" s="46">
        <v>4</v>
      </c>
      <c r="AB110" s="46">
        <v>7</v>
      </c>
      <c r="AC110" s="46">
        <v>1</v>
      </c>
      <c r="AD110" s="46">
        <v>170</v>
      </c>
      <c r="AE110" s="65"/>
      <c r="AF110" s="56">
        <v>2770.2015163983979</v>
      </c>
      <c r="AG110" s="15" t="s">
        <v>524</v>
      </c>
      <c r="AH110" s="15" t="s">
        <v>525</v>
      </c>
      <c r="AI110" s="15" t="s">
        <v>525</v>
      </c>
      <c r="AJ110" s="15" t="s">
        <v>525</v>
      </c>
    </row>
    <row r="111" spans="1:108" customFormat="1" ht="15" x14ac:dyDescent="0.25">
      <c r="A111" s="8">
        <v>26024</v>
      </c>
      <c r="B111" s="8" t="s">
        <v>334</v>
      </c>
      <c r="C111" s="8" t="s">
        <v>335</v>
      </c>
      <c r="D111" s="8" t="s">
        <v>312</v>
      </c>
      <c r="E111" s="8" t="s">
        <v>505</v>
      </c>
      <c r="F111" s="8">
        <v>77020</v>
      </c>
      <c r="G111" s="8" t="s">
        <v>313</v>
      </c>
      <c r="H111" s="8">
        <v>6</v>
      </c>
      <c r="I111" s="8" t="s">
        <v>106</v>
      </c>
      <c r="J111" s="8"/>
      <c r="K111" s="8"/>
      <c r="L111" s="8"/>
      <c r="M111" s="8"/>
      <c r="N111" s="8" t="s">
        <v>154</v>
      </c>
      <c r="O111" s="8">
        <v>73</v>
      </c>
      <c r="P111" s="8">
        <v>0</v>
      </c>
      <c r="Q111" s="8">
        <v>73</v>
      </c>
      <c r="R111" s="8" t="s">
        <v>87</v>
      </c>
      <c r="S111" s="46">
        <v>2000000</v>
      </c>
      <c r="T111" s="46" t="s">
        <v>218</v>
      </c>
      <c r="U111" s="46" t="s">
        <v>219</v>
      </c>
      <c r="V111" s="65">
        <v>48201211600</v>
      </c>
      <c r="W111" s="46">
        <v>129</v>
      </c>
      <c r="X111" s="46">
        <v>17</v>
      </c>
      <c r="Y111" s="46">
        <v>4</v>
      </c>
      <c r="Z111" s="46">
        <v>8</v>
      </c>
      <c r="AA111" s="46">
        <v>4</v>
      </c>
      <c r="AB111" s="46">
        <v>7</v>
      </c>
      <c r="AC111" s="46">
        <v>1</v>
      </c>
      <c r="AD111" s="46">
        <v>170</v>
      </c>
      <c r="AE111" s="65"/>
      <c r="AF111" s="56">
        <v>3115.7583687779315</v>
      </c>
      <c r="AG111" s="15" t="s">
        <v>524</v>
      </c>
      <c r="AH111" s="15" t="s">
        <v>525</v>
      </c>
      <c r="AI111" s="15" t="s">
        <v>525</v>
      </c>
      <c r="AJ111" s="15" t="s">
        <v>525</v>
      </c>
    </row>
    <row r="112" spans="1:108" customFormat="1" ht="15" x14ac:dyDescent="0.25">
      <c r="A112" s="8">
        <v>26070</v>
      </c>
      <c r="B112" s="8" t="s">
        <v>345</v>
      </c>
      <c r="C112" s="8" t="s">
        <v>346</v>
      </c>
      <c r="D112" s="8" t="s">
        <v>312</v>
      </c>
      <c r="E112" s="8" t="s">
        <v>505</v>
      </c>
      <c r="F112" s="8">
        <v>77092</v>
      </c>
      <c r="G112" s="8" t="s">
        <v>313</v>
      </c>
      <c r="H112" s="8">
        <v>6</v>
      </c>
      <c r="I112" s="8" t="s">
        <v>106</v>
      </c>
      <c r="J112" s="8"/>
      <c r="K112" s="8"/>
      <c r="L112" s="8"/>
      <c r="M112" s="8"/>
      <c r="N112" s="8" t="s">
        <v>154</v>
      </c>
      <c r="O112" s="8">
        <v>80</v>
      </c>
      <c r="P112" s="8">
        <v>10</v>
      </c>
      <c r="Q112" s="8">
        <v>90</v>
      </c>
      <c r="R112" s="8" t="s">
        <v>76</v>
      </c>
      <c r="S112" s="46">
        <v>2000000</v>
      </c>
      <c r="T112" s="46" t="s">
        <v>347</v>
      </c>
      <c r="U112" s="46" t="s">
        <v>348</v>
      </c>
      <c r="V112" s="65">
        <v>48201531500</v>
      </c>
      <c r="W112" s="46">
        <v>136</v>
      </c>
      <c r="X112" s="46">
        <v>17</v>
      </c>
      <c r="Y112" s="46">
        <v>4</v>
      </c>
      <c r="Z112" s="46">
        <v>8</v>
      </c>
      <c r="AA112" s="46">
        <v>4</v>
      </c>
      <c r="AB112" s="46">
        <v>0</v>
      </c>
      <c r="AC112" s="46">
        <v>1</v>
      </c>
      <c r="AD112" s="46">
        <v>170</v>
      </c>
      <c r="AE112" s="65"/>
      <c r="AF112" s="56">
        <v>3604.4232065112456</v>
      </c>
      <c r="AG112" s="15" t="s">
        <v>524</v>
      </c>
      <c r="AH112" s="15" t="s">
        <v>525</v>
      </c>
      <c r="AI112" s="15" t="s">
        <v>525</v>
      </c>
      <c r="AJ112" s="15" t="s">
        <v>525</v>
      </c>
    </row>
    <row r="113" spans="1:108" customFormat="1" ht="15" x14ac:dyDescent="0.25">
      <c r="A113" s="8">
        <v>26002</v>
      </c>
      <c r="B113" s="8" t="s">
        <v>316</v>
      </c>
      <c r="C113" s="8" t="s">
        <v>317</v>
      </c>
      <c r="D113" s="8" t="s">
        <v>312</v>
      </c>
      <c r="E113" s="8" t="s">
        <v>506</v>
      </c>
      <c r="F113" s="8">
        <v>77338</v>
      </c>
      <c r="G113" s="8" t="s">
        <v>313</v>
      </c>
      <c r="H113" s="8">
        <v>6</v>
      </c>
      <c r="I113" s="8" t="s">
        <v>106</v>
      </c>
      <c r="J113" s="8"/>
      <c r="K113" s="8"/>
      <c r="L113" s="8"/>
      <c r="M113" s="8"/>
      <c r="N113" s="8" t="s">
        <v>154</v>
      </c>
      <c r="O113" s="8">
        <v>90</v>
      </c>
      <c r="P113" s="8">
        <v>18</v>
      </c>
      <c r="Q113" s="8">
        <v>108</v>
      </c>
      <c r="R113" s="8" t="s">
        <v>76</v>
      </c>
      <c r="S113" s="46">
        <v>2000000</v>
      </c>
      <c r="T113" s="46" t="s">
        <v>318</v>
      </c>
      <c r="U113" s="46" t="s">
        <v>319</v>
      </c>
      <c r="V113" s="65">
        <v>48201240904</v>
      </c>
      <c r="W113" s="46">
        <v>136</v>
      </c>
      <c r="X113" s="46">
        <v>17</v>
      </c>
      <c r="Y113" s="46">
        <v>4</v>
      </c>
      <c r="Z113" s="46">
        <v>8</v>
      </c>
      <c r="AA113" s="46">
        <v>4</v>
      </c>
      <c r="AB113" s="46">
        <v>0</v>
      </c>
      <c r="AC113" s="46">
        <v>1</v>
      </c>
      <c r="AD113" s="46">
        <v>170</v>
      </c>
      <c r="AE113" s="65"/>
      <c r="AF113" s="56">
        <v>3667.075301347948</v>
      </c>
      <c r="AG113" s="15" t="s">
        <v>524</v>
      </c>
      <c r="AH113" s="15" t="s">
        <v>525</v>
      </c>
      <c r="AI113" s="15" t="s">
        <v>525</v>
      </c>
      <c r="AJ113" s="15" t="s">
        <v>525</v>
      </c>
    </row>
    <row r="114" spans="1:108" customFormat="1" ht="15" x14ac:dyDescent="0.25">
      <c r="A114" s="8">
        <v>26017</v>
      </c>
      <c r="B114" s="8" t="s">
        <v>332</v>
      </c>
      <c r="C114" s="8" t="s">
        <v>333</v>
      </c>
      <c r="D114" s="8" t="s">
        <v>312</v>
      </c>
      <c r="E114" s="8" t="s">
        <v>505</v>
      </c>
      <c r="F114" s="8">
        <v>77075</v>
      </c>
      <c r="G114" s="8" t="s">
        <v>313</v>
      </c>
      <c r="H114" s="8">
        <v>6</v>
      </c>
      <c r="I114" s="8" t="s">
        <v>106</v>
      </c>
      <c r="J114" s="8"/>
      <c r="K114" s="8"/>
      <c r="L114" s="8"/>
      <c r="M114" s="8"/>
      <c r="N114" s="8" t="s">
        <v>154</v>
      </c>
      <c r="O114" s="8">
        <v>65</v>
      </c>
      <c r="P114" s="8">
        <v>0</v>
      </c>
      <c r="Q114" s="8">
        <v>65</v>
      </c>
      <c r="R114" s="8" t="s">
        <v>76</v>
      </c>
      <c r="S114" s="46">
        <v>1900000</v>
      </c>
      <c r="T114" s="46" t="s">
        <v>330</v>
      </c>
      <c r="U114" s="46" t="s">
        <v>331</v>
      </c>
      <c r="V114" s="65">
        <v>48201333905</v>
      </c>
      <c r="W114" s="46">
        <v>129</v>
      </c>
      <c r="X114" s="46">
        <v>17</v>
      </c>
      <c r="Y114" s="46">
        <v>4</v>
      </c>
      <c r="Z114" s="46">
        <v>8</v>
      </c>
      <c r="AA114" s="46">
        <v>4</v>
      </c>
      <c r="AB114" s="46">
        <v>7</v>
      </c>
      <c r="AC114" s="46">
        <v>1</v>
      </c>
      <c r="AD114" s="46">
        <v>170</v>
      </c>
      <c r="AE114" s="65"/>
      <c r="AF114" s="56">
        <v>4224.4829174679535</v>
      </c>
      <c r="AG114" s="15" t="s">
        <v>524</v>
      </c>
      <c r="AH114" s="15" t="s">
        <v>525</v>
      </c>
      <c r="AI114" s="15" t="s">
        <v>525</v>
      </c>
      <c r="AJ114" s="15" t="s">
        <v>525</v>
      </c>
    </row>
    <row r="115" spans="1:108" customFormat="1" ht="15" x14ac:dyDescent="0.25">
      <c r="A115" s="8">
        <v>26074</v>
      </c>
      <c r="B115" s="8" t="s">
        <v>353</v>
      </c>
      <c r="C115" s="8" t="s">
        <v>354</v>
      </c>
      <c r="D115" s="8" t="s">
        <v>312</v>
      </c>
      <c r="E115" s="8" t="s">
        <v>505</v>
      </c>
      <c r="F115" s="8">
        <v>77339</v>
      </c>
      <c r="G115" s="8" t="s">
        <v>72</v>
      </c>
      <c r="H115" s="8">
        <v>6</v>
      </c>
      <c r="I115" s="8" t="s">
        <v>106</v>
      </c>
      <c r="J115" s="8"/>
      <c r="K115" s="8"/>
      <c r="L115" s="8"/>
      <c r="M115" s="8"/>
      <c r="N115" s="8" t="s">
        <v>154</v>
      </c>
      <c r="O115" s="8">
        <v>70</v>
      </c>
      <c r="P115" s="8">
        <v>9</v>
      </c>
      <c r="Q115" s="8">
        <v>79</v>
      </c>
      <c r="R115" s="8" t="s">
        <v>87</v>
      </c>
      <c r="S115" s="46">
        <v>2000000</v>
      </c>
      <c r="T115" s="46" t="s">
        <v>355</v>
      </c>
      <c r="U115" s="46" t="s">
        <v>356</v>
      </c>
      <c r="V115" s="65">
        <v>48339692303</v>
      </c>
      <c r="W115" s="46">
        <v>136</v>
      </c>
      <c r="X115" s="46">
        <v>17</v>
      </c>
      <c r="Y115" s="46">
        <v>4</v>
      </c>
      <c r="Z115" s="46">
        <v>8</v>
      </c>
      <c r="AA115" s="46">
        <v>4</v>
      </c>
      <c r="AB115" s="46">
        <v>0</v>
      </c>
      <c r="AC115" s="46">
        <v>1</v>
      </c>
      <c r="AD115" s="46">
        <v>170</v>
      </c>
      <c r="AE115" s="65"/>
      <c r="AF115" s="56">
        <v>6205.3023015700182</v>
      </c>
      <c r="AG115" s="15" t="s">
        <v>524</v>
      </c>
      <c r="AH115" s="15" t="s">
        <v>525</v>
      </c>
      <c r="AI115" s="15" t="s">
        <v>525</v>
      </c>
      <c r="AJ115" s="15" t="s">
        <v>525</v>
      </c>
    </row>
    <row r="116" spans="1:108" customFormat="1" ht="15" x14ac:dyDescent="0.25">
      <c r="A116" s="8">
        <v>26005</v>
      </c>
      <c r="B116" s="8" t="s">
        <v>320</v>
      </c>
      <c r="C116" s="8" t="s">
        <v>321</v>
      </c>
      <c r="D116" s="8" t="s">
        <v>312</v>
      </c>
      <c r="E116" s="8" t="s">
        <v>506</v>
      </c>
      <c r="F116" s="8">
        <v>77084</v>
      </c>
      <c r="G116" s="8" t="s">
        <v>313</v>
      </c>
      <c r="H116" s="8">
        <v>6</v>
      </c>
      <c r="I116" s="8" t="s">
        <v>106</v>
      </c>
      <c r="J116" s="8"/>
      <c r="K116" s="8"/>
      <c r="L116" s="8"/>
      <c r="M116" s="8"/>
      <c r="N116" s="8" t="s">
        <v>154</v>
      </c>
      <c r="O116" s="8">
        <v>90</v>
      </c>
      <c r="P116" s="8">
        <v>36</v>
      </c>
      <c r="Q116" s="8">
        <v>126</v>
      </c>
      <c r="R116" s="8" t="s">
        <v>76</v>
      </c>
      <c r="S116" s="46">
        <v>2000000</v>
      </c>
      <c r="T116" s="46" t="s">
        <v>322</v>
      </c>
      <c r="U116" s="46" t="s">
        <v>323</v>
      </c>
      <c r="V116" s="65">
        <v>48201541901</v>
      </c>
      <c r="W116" s="46">
        <v>136</v>
      </c>
      <c r="X116" s="46">
        <v>17</v>
      </c>
      <c r="Y116" s="46">
        <v>4</v>
      </c>
      <c r="Z116" s="46">
        <v>8</v>
      </c>
      <c r="AA116" s="46">
        <v>4</v>
      </c>
      <c r="AB116" s="46">
        <v>0</v>
      </c>
      <c r="AC116" s="46">
        <v>1</v>
      </c>
      <c r="AD116" s="46">
        <v>170</v>
      </c>
      <c r="AE116" s="65"/>
      <c r="AF116" s="56">
        <v>6602.125105981786</v>
      </c>
      <c r="AG116" s="15"/>
      <c r="AH116" s="15"/>
      <c r="AI116" s="15"/>
      <c r="AJ116" s="15"/>
    </row>
    <row r="117" spans="1:108" customFormat="1" ht="15" x14ac:dyDescent="0.25">
      <c r="A117" s="8">
        <v>26006</v>
      </c>
      <c r="B117" s="8" t="s">
        <v>324</v>
      </c>
      <c r="C117" s="8" t="s">
        <v>325</v>
      </c>
      <c r="D117" s="8" t="s">
        <v>326</v>
      </c>
      <c r="E117" s="8" t="s">
        <v>506</v>
      </c>
      <c r="F117" s="8">
        <v>77373</v>
      </c>
      <c r="G117" s="8" t="s">
        <v>313</v>
      </c>
      <c r="H117" s="8">
        <v>6</v>
      </c>
      <c r="I117" s="8" t="s">
        <v>106</v>
      </c>
      <c r="J117" s="8"/>
      <c r="K117" s="8"/>
      <c r="L117" s="8"/>
      <c r="M117" s="8"/>
      <c r="N117" s="8" t="s">
        <v>154</v>
      </c>
      <c r="O117" s="8">
        <v>90</v>
      </c>
      <c r="P117" s="8">
        <v>36</v>
      </c>
      <c r="Q117" s="8">
        <v>126</v>
      </c>
      <c r="R117" s="8" t="s">
        <v>76</v>
      </c>
      <c r="S117" s="46">
        <v>2000000</v>
      </c>
      <c r="T117" s="46" t="s">
        <v>322</v>
      </c>
      <c r="U117" s="46" t="s">
        <v>323</v>
      </c>
      <c r="V117" s="65">
        <v>48201241001</v>
      </c>
      <c r="W117" s="46">
        <v>136</v>
      </c>
      <c r="X117" s="46">
        <v>17</v>
      </c>
      <c r="Y117" s="46">
        <v>4</v>
      </c>
      <c r="Z117" s="46">
        <v>8</v>
      </c>
      <c r="AA117" s="46">
        <v>4</v>
      </c>
      <c r="AB117" s="46">
        <v>0</v>
      </c>
      <c r="AC117" s="46">
        <v>1</v>
      </c>
      <c r="AD117" s="46">
        <v>170</v>
      </c>
      <c r="AE117" s="65"/>
      <c r="AF117" s="56">
        <v>7044.9460565959762</v>
      </c>
      <c r="AG117" s="15"/>
      <c r="AH117" s="15"/>
      <c r="AI117" s="15"/>
      <c r="AJ117" s="15"/>
    </row>
    <row r="118" spans="1:108" customFormat="1" ht="15" x14ac:dyDescent="0.25">
      <c r="A118" s="8">
        <v>26001</v>
      </c>
      <c r="B118" s="8" t="s">
        <v>310</v>
      </c>
      <c r="C118" s="8" t="s">
        <v>311</v>
      </c>
      <c r="D118" s="8" t="s">
        <v>312</v>
      </c>
      <c r="E118" s="8" t="s">
        <v>505</v>
      </c>
      <c r="F118" s="8">
        <v>77004</v>
      </c>
      <c r="G118" s="8" t="s">
        <v>313</v>
      </c>
      <c r="H118" s="8">
        <v>6</v>
      </c>
      <c r="I118" s="8" t="s">
        <v>106</v>
      </c>
      <c r="J118" s="8"/>
      <c r="K118" s="8"/>
      <c r="L118" s="8"/>
      <c r="M118" s="8"/>
      <c r="N118" s="8" t="s">
        <v>154</v>
      </c>
      <c r="O118" s="8">
        <v>62</v>
      </c>
      <c r="P118" s="8">
        <v>18</v>
      </c>
      <c r="Q118" s="8">
        <v>80</v>
      </c>
      <c r="R118" s="8" t="s">
        <v>87</v>
      </c>
      <c r="S118" s="46">
        <v>2000000</v>
      </c>
      <c r="T118" s="46" t="s">
        <v>314</v>
      </c>
      <c r="U118" s="46" t="s">
        <v>315</v>
      </c>
      <c r="V118" s="65">
        <v>48201312300</v>
      </c>
      <c r="W118" s="46">
        <v>107</v>
      </c>
      <c r="X118" s="46">
        <v>17</v>
      </c>
      <c r="Y118" s="46">
        <v>4</v>
      </c>
      <c r="Z118" s="46">
        <v>8</v>
      </c>
      <c r="AA118" s="46">
        <v>4</v>
      </c>
      <c r="AB118" s="46">
        <v>7</v>
      </c>
      <c r="AC118" s="46">
        <v>0</v>
      </c>
      <c r="AD118" s="46">
        <v>147</v>
      </c>
      <c r="AE118" s="65"/>
      <c r="AF118" s="56">
        <v>4730.3356867906195</v>
      </c>
      <c r="AG118" s="15" t="s">
        <v>524</v>
      </c>
      <c r="AH118" s="15" t="s">
        <v>525</v>
      </c>
      <c r="AI118" s="15" t="s">
        <v>525</v>
      </c>
      <c r="AJ118" s="15" t="s">
        <v>525</v>
      </c>
    </row>
    <row r="119" spans="1:108" customFormat="1" ht="15" x14ac:dyDescent="0.25">
      <c r="A119" s="8">
        <v>26238</v>
      </c>
      <c r="B119" s="8" t="s">
        <v>363</v>
      </c>
      <c r="C119" s="8" t="s">
        <v>364</v>
      </c>
      <c r="D119" s="8" t="s">
        <v>312</v>
      </c>
      <c r="E119" s="8" t="s">
        <v>505</v>
      </c>
      <c r="F119" s="8">
        <v>77077</v>
      </c>
      <c r="G119" s="8" t="s">
        <v>313</v>
      </c>
      <c r="H119" s="8">
        <v>6</v>
      </c>
      <c r="I119" s="8" t="s">
        <v>106</v>
      </c>
      <c r="J119" s="8"/>
      <c r="K119" s="8"/>
      <c r="L119" s="8"/>
      <c r="M119" s="8"/>
      <c r="N119" s="8" t="s">
        <v>154</v>
      </c>
      <c r="O119" s="8">
        <v>60</v>
      </c>
      <c r="P119" s="8">
        <v>4</v>
      </c>
      <c r="Q119" s="8">
        <v>64</v>
      </c>
      <c r="R119" s="8" t="s">
        <v>76</v>
      </c>
      <c r="S119" s="46">
        <v>1860041</v>
      </c>
      <c r="T119" s="46" t="s">
        <v>365</v>
      </c>
      <c r="U119" s="46" t="s">
        <v>366</v>
      </c>
      <c r="V119" s="65">
        <v>48201451606</v>
      </c>
      <c r="W119" s="46">
        <v>135</v>
      </c>
      <c r="X119" s="46">
        <v>0</v>
      </c>
      <c r="Y119" s="46">
        <v>4</v>
      </c>
      <c r="Z119" s="46">
        <v>0</v>
      </c>
      <c r="AA119" s="46">
        <v>4</v>
      </c>
      <c r="AB119" s="46">
        <v>0</v>
      </c>
      <c r="AC119" s="46">
        <v>1</v>
      </c>
      <c r="AD119" s="46">
        <v>144</v>
      </c>
      <c r="AE119" s="65"/>
      <c r="AF119" s="56">
        <v>4459.8598310657599</v>
      </c>
      <c r="AG119" s="15"/>
      <c r="AH119" s="15"/>
      <c r="AI119" s="15"/>
      <c r="AJ119" s="15"/>
    </row>
    <row r="120" spans="1:108" customFormat="1" ht="15" x14ac:dyDescent="0.25">
      <c r="A120" s="8">
        <v>26014</v>
      </c>
      <c r="B120" s="8" t="s">
        <v>327</v>
      </c>
      <c r="C120" s="8" t="s">
        <v>328</v>
      </c>
      <c r="D120" s="8" t="s">
        <v>312</v>
      </c>
      <c r="E120" s="8" t="s">
        <v>506</v>
      </c>
      <c r="F120" s="8">
        <v>77083</v>
      </c>
      <c r="G120" s="8" t="s">
        <v>329</v>
      </c>
      <c r="H120" s="8">
        <v>6</v>
      </c>
      <c r="I120" s="8" t="s">
        <v>106</v>
      </c>
      <c r="J120" s="8"/>
      <c r="K120" s="8"/>
      <c r="L120" s="8"/>
      <c r="M120" s="8"/>
      <c r="N120" s="8" t="s">
        <v>154</v>
      </c>
      <c r="O120" s="8">
        <v>51</v>
      </c>
      <c r="P120" s="8">
        <v>0</v>
      </c>
      <c r="Q120" s="8">
        <v>51</v>
      </c>
      <c r="R120" s="8" t="s">
        <v>76</v>
      </c>
      <c r="S120" s="46">
        <v>1675000</v>
      </c>
      <c r="T120" s="46" t="s">
        <v>330</v>
      </c>
      <c r="U120" s="46" t="s">
        <v>331</v>
      </c>
      <c r="V120" s="65">
        <v>48157672602</v>
      </c>
      <c r="W120" s="46">
        <v>96</v>
      </c>
      <c r="X120" s="79">
        <v>8.5</v>
      </c>
      <c r="Y120" s="46">
        <v>4</v>
      </c>
      <c r="Z120" s="46">
        <v>8</v>
      </c>
      <c r="AA120" s="46">
        <v>4</v>
      </c>
      <c r="AB120" s="46">
        <v>0</v>
      </c>
      <c r="AC120" s="46">
        <v>1</v>
      </c>
      <c r="AD120" s="46">
        <v>121.5</v>
      </c>
      <c r="AE120" s="65"/>
      <c r="AF120" s="56">
        <v>2715.0015979481277</v>
      </c>
      <c r="AG120" s="15"/>
      <c r="AH120" s="15"/>
      <c r="AI120" s="15"/>
      <c r="AJ120" s="15"/>
    </row>
    <row r="121" spans="1:108" ht="15" customHeight="1" x14ac:dyDescent="0.25">
      <c r="A121" s="17" t="s">
        <v>24</v>
      </c>
      <c r="B121" s="18"/>
      <c r="C121" s="76">
        <v>22911892.78099497</v>
      </c>
      <c r="D121" s="48"/>
      <c r="E121" s="25"/>
      <c r="F121" s="24"/>
      <c r="G121" s="19"/>
      <c r="H121" s="25"/>
      <c r="I121" s="27"/>
      <c r="J121" s="25"/>
      <c r="K121" s="25"/>
      <c r="L121" s="25"/>
      <c r="M121" s="25"/>
      <c r="N121" s="19"/>
      <c r="O121" s="19"/>
      <c r="P121" s="19"/>
      <c r="Q121" s="19"/>
      <c r="R121" s="20" t="s">
        <v>20</v>
      </c>
      <c r="S121" s="45">
        <v>31435041</v>
      </c>
      <c r="T121" s="21"/>
      <c r="U121" s="19"/>
      <c r="V121" s="70"/>
      <c r="W121" s="19"/>
      <c r="X121" s="80"/>
      <c r="Y121" s="19"/>
      <c r="AC121"/>
      <c r="AD121" s="84"/>
      <c r="AE121"/>
      <c r="AF121" s="56"/>
      <c r="AG121" s="101"/>
      <c r="AH121" s="101"/>
      <c r="AI121" s="101"/>
      <c r="AJ121" s="10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row>
    <row r="122" spans="1:108" ht="15" customHeight="1" x14ac:dyDescent="0.25">
      <c r="A122" s="17"/>
      <c r="B122" s="97" t="s">
        <v>516</v>
      </c>
      <c r="C122" s="76">
        <f>C121*0.4498</f>
        <v>10305769.372891538</v>
      </c>
      <c r="D122" s="48"/>
      <c r="E122" s="25"/>
      <c r="F122" s="24"/>
      <c r="G122" s="19"/>
      <c r="H122" s="25"/>
      <c r="I122" s="27"/>
      <c r="J122" s="25"/>
      <c r="K122" s="25"/>
      <c r="L122" s="25"/>
      <c r="M122" s="25"/>
      <c r="N122" s="19"/>
      <c r="O122" s="19"/>
      <c r="P122" s="19"/>
      <c r="Q122" s="19"/>
      <c r="R122" s="20"/>
      <c r="S122" s="45"/>
      <c r="T122" s="21"/>
      <c r="U122" s="19"/>
      <c r="V122" s="70"/>
      <c r="W122" s="19"/>
      <c r="X122" s="80"/>
      <c r="Y122" s="19"/>
      <c r="AC122"/>
      <c r="AD122" s="84"/>
      <c r="AE122"/>
      <c r="AF122" s="56"/>
      <c r="AG122" s="101"/>
      <c r="AH122" s="101"/>
      <c r="AI122" s="101"/>
      <c r="AJ122" s="101"/>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row>
    <row r="123" spans="1:108" ht="15" customHeight="1" x14ac:dyDescent="0.2">
      <c r="C123" s="9"/>
      <c r="F123" s="24"/>
      <c r="X123" s="82"/>
      <c r="AD123" s="82"/>
      <c r="AF123" s="56"/>
    </row>
    <row r="124" spans="1:108" ht="15" customHeight="1" x14ac:dyDescent="0.2">
      <c r="A124" s="50" t="s">
        <v>41</v>
      </c>
      <c r="C124" s="9"/>
      <c r="F124" s="24"/>
      <c r="X124" s="82"/>
      <c r="AD124" s="82"/>
      <c r="AF124" s="56"/>
    </row>
    <row r="125" spans="1:108" ht="15" customHeight="1" x14ac:dyDescent="0.25">
      <c r="A125" s="17" t="s">
        <v>24</v>
      </c>
      <c r="B125" s="18"/>
      <c r="C125" s="76">
        <v>750000</v>
      </c>
      <c r="D125" s="19"/>
      <c r="E125" s="25"/>
      <c r="F125" s="24"/>
      <c r="G125" s="19"/>
      <c r="H125" s="25"/>
      <c r="I125" s="27"/>
      <c r="J125" s="25"/>
      <c r="K125" s="25"/>
      <c r="L125" s="25"/>
      <c r="M125" s="25"/>
      <c r="N125" s="19"/>
      <c r="O125" s="19"/>
      <c r="P125" s="19"/>
      <c r="Q125" s="19"/>
      <c r="R125" s="20" t="s">
        <v>20</v>
      </c>
      <c r="S125" s="45">
        <v>0</v>
      </c>
      <c r="T125" s="21"/>
      <c r="U125" s="19"/>
      <c r="V125" s="70"/>
      <c r="W125" s="19"/>
      <c r="X125" s="80"/>
      <c r="Y125" s="19"/>
      <c r="AC125"/>
      <c r="AD125" s="84"/>
      <c r="AE125"/>
      <c r="AF125" s="56"/>
      <c r="AG125" s="101"/>
      <c r="AH125" s="101"/>
      <c r="AI125" s="101"/>
      <c r="AJ125" s="101"/>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row>
    <row r="126" spans="1:108" ht="15" customHeight="1" x14ac:dyDescent="0.2">
      <c r="C126" s="9"/>
      <c r="F126" s="24"/>
      <c r="X126" s="82"/>
      <c r="AD126" s="82"/>
      <c r="AF126" s="56"/>
    </row>
    <row r="127" spans="1:108" customFormat="1" ht="15" customHeight="1" x14ac:dyDescent="0.25">
      <c r="A127" s="50" t="s">
        <v>42</v>
      </c>
      <c r="B127" s="8"/>
      <c r="C127" s="9"/>
      <c r="D127" s="8"/>
      <c r="E127" s="24"/>
      <c r="F127" s="24"/>
      <c r="G127" s="8"/>
      <c r="H127" s="24"/>
      <c r="I127" s="8"/>
      <c r="J127" s="24"/>
      <c r="K127" s="24"/>
      <c r="L127" s="24"/>
      <c r="M127" s="24"/>
      <c r="N127" s="8"/>
      <c r="O127" s="8"/>
      <c r="P127" s="8"/>
      <c r="Q127" s="8"/>
      <c r="R127" s="8"/>
      <c r="S127" s="46"/>
      <c r="T127" s="8"/>
      <c r="U127" s="8"/>
      <c r="V127" s="65"/>
      <c r="W127" s="8"/>
      <c r="X127" s="82"/>
      <c r="Y127" s="8"/>
      <c r="Z127" s="8"/>
      <c r="AA127" s="14"/>
      <c r="AB127" s="14"/>
      <c r="AD127" s="84"/>
      <c r="AF127" s="56"/>
      <c r="AG127" s="101"/>
      <c r="AH127" s="101"/>
      <c r="AI127" s="101"/>
      <c r="AJ127" s="101"/>
    </row>
    <row r="128" spans="1:108" customFormat="1" ht="15" x14ac:dyDescent="0.25">
      <c r="A128" s="8">
        <v>26035</v>
      </c>
      <c r="B128" s="8" t="s">
        <v>371</v>
      </c>
      <c r="C128" s="8" t="s">
        <v>372</v>
      </c>
      <c r="D128" s="8" t="s">
        <v>369</v>
      </c>
      <c r="E128" s="8" t="s">
        <v>505</v>
      </c>
      <c r="F128" s="8">
        <v>78723</v>
      </c>
      <c r="G128" s="8" t="s">
        <v>370</v>
      </c>
      <c r="H128" s="8">
        <v>7</v>
      </c>
      <c r="I128" s="8" t="s">
        <v>106</v>
      </c>
      <c r="J128" s="8"/>
      <c r="K128" s="8"/>
      <c r="L128" s="8" t="s">
        <v>74</v>
      </c>
      <c r="M128" s="8"/>
      <c r="N128" s="8" t="s">
        <v>154</v>
      </c>
      <c r="O128" s="8">
        <v>66</v>
      </c>
      <c r="P128" s="8">
        <v>0</v>
      </c>
      <c r="Q128" s="8">
        <v>66</v>
      </c>
      <c r="R128" s="8" t="s">
        <v>338</v>
      </c>
      <c r="S128" s="46">
        <v>2000000</v>
      </c>
      <c r="T128" s="46" t="s">
        <v>373</v>
      </c>
      <c r="U128" s="46" t="s">
        <v>374</v>
      </c>
      <c r="V128" s="65">
        <v>48453000308</v>
      </c>
      <c r="W128" s="46">
        <v>139</v>
      </c>
      <c r="X128" s="46">
        <v>17</v>
      </c>
      <c r="Y128" s="46">
        <v>4</v>
      </c>
      <c r="Z128" s="46">
        <v>8</v>
      </c>
      <c r="AA128" s="46">
        <v>4</v>
      </c>
      <c r="AB128" s="46">
        <v>0</v>
      </c>
      <c r="AC128" s="46">
        <v>1</v>
      </c>
      <c r="AD128" s="46">
        <v>173</v>
      </c>
      <c r="AE128" s="65"/>
      <c r="AF128" s="56">
        <v>2081.1767532469512</v>
      </c>
      <c r="AG128" s="15" t="s">
        <v>524</v>
      </c>
      <c r="AH128" s="15" t="s">
        <v>525</v>
      </c>
      <c r="AI128" s="15" t="s">
        <v>525</v>
      </c>
      <c r="AJ128" s="15" t="s">
        <v>525</v>
      </c>
    </row>
    <row r="129" spans="1:108" customFormat="1" ht="15" x14ac:dyDescent="0.25">
      <c r="A129" s="8">
        <v>26170</v>
      </c>
      <c r="B129" s="8" t="s">
        <v>381</v>
      </c>
      <c r="C129" s="8" t="s">
        <v>382</v>
      </c>
      <c r="D129" s="8" t="s">
        <v>369</v>
      </c>
      <c r="E129" s="8" t="s">
        <v>505</v>
      </c>
      <c r="F129" s="8">
        <v>78745</v>
      </c>
      <c r="G129" s="8" t="s">
        <v>370</v>
      </c>
      <c r="H129" s="8">
        <v>7</v>
      </c>
      <c r="I129" s="8" t="s">
        <v>106</v>
      </c>
      <c r="J129" s="8"/>
      <c r="K129" s="8"/>
      <c r="L129" s="8"/>
      <c r="M129" s="8"/>
      <c r="N129" s="8" t="s">
        <v>154</v>
      </c>
      <c r="O129" s="8">
        <v>39</v>
      </c>
      <c r="P129" s="8">
        <v>0</v>
      </c>
      <c r="Q129" s="8">
        <v>39</v>
      </c>
      <c r="R129" s="8" t="s">
        <v>76</v>
      </c>
      <c r="S129" s="46">
        <v>1164600</v>
      </c>
      <c r="T129" s="46" t="s">
        <v>203</v>
      </c>
      <c r="U129" s="46" t="s">
        <v>204</v>
      </c>
      <c r="V129" s="65">
        <v>48453002002</v>
      </c>
      <c r="W129" s="46">
        <v>136</v>
      </c>
      <c r="X129" s="46">
        <v>17</v>
      </c>
      <c r="Y129" s="46">
        <v>4</v>
      </c>
      <c r="Z129" s="46">
        <v>8</v>
      </c>
      <c r="AA129" s="46">
        <v>4</v>
      </c>
      <c r="AB129" s="46">
        <v>0</v>
      </c>
      <c r="AC129" s="46">
        <v>1</v>
      </c>
      <c r="AD129" s="46">
        <v>170</v>
      </c>
      <c r="AE129" s="65"/>
      <c r="AF129" s="56">
        <v>1047.3328726666468</v>
      </c>
      <c r="AG129" s="15" t="s">
        <v>524</v>
      </c>
      <c r="AH129" s="15" t="s">
        <v>525</v>
      </c>
      <c r="AI129" s="15" t="s">
        <v>525</v>
      </c>
      <c r="AJ129" s="15" t="s">
        <v>525</v>
      </c>
    </row>
    <row r="130" spans="1:108" customFormat="1" ht="15" x14ac:dyDescent="0.25">
      <c r="A130" s="8">
        <v>26109</v>
      </c>
      <c r="B130" s="8" t="s">
        <v>375</v>
      </c>
      <c r="C130" s="8" t="s">
        <v>376</v>
      </c>
      <c r="D130" s="8" t="s">
        <v>369</v>
      </c>
      <c r="E130" s="8" t="s">
        <v>505</v>
      </c>
      <c r="F130" s="8">
        <v>78723</v>
      </c>
      <c r="G130" s="8" t="s">
        <v>370</v>
      </c>
      <c r="H130" s="8">
        <v>7</v>
      </c>
      <c r="I130" s="8" t="s">
        <v>106</v>
      </c>
      <c r="J130" s="8"/>
      <c r="K130" s="8"/>
      <c r="L130" s="8"/>
      <c r="M130" s="8"/>
      <c r="N130" s="8" t="s">
        <v>154</v>
      </c>
      <c r="O130" s="8">
        <v>50</v>
      </c>
      <c r="P130" s="8">
        <v>0</v>
      </c>
      <c r="Q130" s="8">
        <v>50</v>
      </c>
      <c r="R130" s="8" t="s">
        <v>76</v>
      </c>
      <c r="S130" s="46">
        <v>1164653</v>
      </c>
      <c r="T130" s="46" t="s">
        <v>377</v>
      </c>
      <c r="U130" s="46" t="s">
        <v>378</v>
      </c>
      <c r="V130" s="65">
        <v>48453002107</v>
      </c>
      <c r="W130" s="46">
        <v>136</v>
      </c>
      <c r="X130" s="46">
        <v>17</v>
      </c>
      <c r="Y130" s="46">
        <v>4</v>
      </c>
      <c r="Z130" s="46">
        <v>8</v>
      </c>
      <c r="AA130" s="46">
        <v>4</v>
      </c>
      <c r="AB130" s="46">
        <v>0</v>
      </c>
      <c r="AC130" s="46">
        <v>1</v>
      </c>
      <c r="AD130" s="46">
        <v>170</v>
      </c>
      <c r="AE130" s="65"/>
      <c r="AF130" s="56">
        <v>4449.24262493472</v>
      </c>
      <c r="AG130" s="15"/>
      <c r="AH130" s="15"/>
      <c r="AI130" s="15"/>
      <c r="AJ130" s="15"/>
    </row>
    <row r="131" spans="1:108" customFormat="1" ht="15" x14ac:dyDescent="0.25">
      <c r="A131" s="8">
        <v>26008</v>
      </c>
      <c r="B131" s="8" t="s">
        <v>367</v>
      </c>
      <c r="C131" s="8" t="s">
        <v>368</v>
      </c>
      <c r="D131" s="8" t="s">
        <v>369</v>
      </c>
      <c r="E131" s="8" t="s">
        <v>505</v>
      </c>
      <c r="F131" s="8">
        <v>78752</v>
      </c>
      <c r="G131" s="8" t="s">
        <v>370</v>
      </c>
      <c r="H131" s="8">
        <v>7</v>
      </c>
      <c r="I131" s="8" t="s">
        <v>106</v>
      </c>
      <c r="J131" s="8"/>
      <c r="K131" s="8"/>
      <c r="L131" s="8"/>
      <c r="M131" s="8"/>
      <c r="N131" s="8" t="s">
        <v>154</v>
      </c>
      <c r="O131" s="8">
        <v>70</v>
      </c>
      <c r="P131" s="8">
        <v>13</v>
      </c>
      <c r="Q131" s="8">
        <v>83</v>
      </c>
      <c r="R131" s="8" t="s">
        <v>76</v>
      </c>
      <c r="S131" s="46">
        <v>2000000</v>
      </c>
      <c r="T131" s="46" t="s">
        <v>365</v>
      </c>
      <c r="U131" s="46" t="s">
        <v>366</v>
      </c>
      <c r="V131" s="65">
        <v>48453001503</v>
      </c>
      <c r="W131" s="46">
        <v>133</v>
      </c>
      <c r="X131" s="46">
        <v>17</v>
      </c>
      <c r="Y131" s="46">
        <v>4</v>
      </c>
      <c r="Z131" s="46">
        <v>8</v>
      </c>
      <c r="AA131" s="46">
        <v>4</v>
      </c>
      <c r="AB131" s="46">
        <v>0</v>
      </c>
      <c r="AC131" s="46">
        <v>1</v>
      </c>
      <c r="AD131" s="46">
        <v>167</v>
      </c>
      <c r="AE131" s="65"/>
      <c r="AF131" s="56">
        <v>1633.1976387078566</v>
      </c>
      <c r="AG131" s="15" t="s">
        <v>524</v>
      </c>
      <c r="AH131" s="15" t="s">
        <v>525</v>
      </c>
      <c r="AI131" s="15" t="s">
        <v>525</v>
      </c>
      <c r="AJ131" s="15" t="s">
        <v>525</v>
      </c>
    </row>
    <row r="132" spans="1:108" customFormat="1" ht="15" x14ac:dyDescent="0.25">
      <c r="A132" s="8">
        <v>26169</v>
      </c>
      <c r="B132" s="8" t="s">
        <v>379</v>
      </c>
      <c r="C132" s="8" t="s">
        <v>380</v>
      </c>
      <c r="D132" s="8" t="s">
        <v>369</v>
      </c>
      <c r="E132" s="8" t="s">
        <v>505</v>
      </c>
      <c r="F132" s="8">
        <v>78704</v>
      </c>
      <c r="G132" s="8" t="s">
        <v>370</v>
      </c>
      <c r="H132" s="8">
        <v>7</v>
      </c>
      <c r="I132" s="8" t="s">
        <v>106</v>
      </c>
      <c r="J132" s="8"/>
      <c r="K132" s="8"/>
      <c r="L132" s="8"/>
      <c r="M132" s="8" t="s">
        <v>74</v>
      </c>
      <c r="N132" s="8" t="s">
        <v>154</v>
      </c>
      <c r="O132" s="8">
        <v>64</v>
      </c>
      <c r="P132" s="8">
        <v>0</v>
      </c>
      <c r="Q132" s="8">
        <v>64</v>
      </c>
      <c r="R132" s="8" t="s">
        <v>76</v>
      </c>
      <c r="S132" s="46">
        <v>2000000</v>
      </c>
      <c r="T132" s="46" t="s">
        <v>246</v>
      </c>
      <c r="U132" s="46" t="s">
        <v>204</v>
      </c>
      <c r="V132" s="65">
        <v>48453001401</v>
      </c>
      <c r="W132" s="46">
        <v>135</v>
      </c>
      <c r="X132" s="46">
        <v>17</v>
      </c>
      <c r="Y132" s="46">
        <v>0</v>
      </c>
      <c r="Z132" s="46">
        <v>0</v>
      </c>
      <c r="AA132" s="46">
        <v>0</v>
      </c>
      <c r="AB132" s="46">
        <v>0</v>
      </c>
      <c r="AC132" s="46">
        <v>1</v>
      </c>
      <c r="AD132" s="46">
        <v>153</v>
      </c>
      <c r="AE132" s="65"/>
      <c r="AF132" s="56">
        <v>1957.7495335751209</v>
      </c>
      <c r="AG132" s="15" t="s">
        <v>524</v>
      </c>
      <c r="AH132" s="15" t="s">
        <v>525</v>
      </c>
      <c r="AI132" s="15" t="s">
        <v>525</v>
      </c>
      <c r="AJ132" s="15" t="s">
        <v>525</v>
      </c>
    </row>
    <row r="133" spans="1:108" ht="15" customHeight="1" x14ac:dyDescent="0.25">
      <c r="A133" s="17" t="s">
        <v>24</v>
      </c>
      <c r="B133" s="18"/>
      <c r="C133" s="76">
        <v>7354778.1011331314</v>
      </c>
      <c r="D133" s="48"/>
      <c r="E133" s="25"/>
      <c r="F133" s="24"/>
      <c r="G133" s="19"/>
      <c r="H133" s="25"/>
      <c r="I133" s="27"/>
      <c r="J133" s="25"/>
      <c r="K133" s="25"/>
      <c r="L133" s="25"/>
      <c r="M133" s="25"/>
      <c r="N133" s="19"/>
      <c r="O133" s="19"/>
      <c r="P133" s="19"/>
      <c r="Q133" s="19"/>
      <c r="R133" s="20" t="s">
        <v>20</v>
      </c>
      <c r="S133" s="45">
        <v>8329253</v>
      </c>
      <c r="T133" s="21"/>
      <c r="U133" s="19"/>
      <c r="V133" s="70"/>
      <c r="W133" s="19"/>
      <c r="X133" s="80"/>
      <c r="Y133" s="19"/>
      <c r="AC133"/>
      <c r="AD133" s="84"/>
      <c r="AE133"/>
      <c r="AF133" s="56"/>
      <c r="AG133" s="101"/>
      <c r="AH133" s="101"/>
      <c r="AI133" s="101"/>
      <c r="AJ133" s="101"/>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row>
    <row r="134" spans="1:108" ht="15" customHeight="1" x14ac:dyDescent="0.25">
      <c r="A134" s="17"/>
      <c r="B134" s="97" t="s">
        <v>516</v>
      </c>
      <c r="C134" s="76">
        <f>C133*0.4077</f>
        <v>2998543.0318319779</v>
      </c>
      <c r="D134" s="48"/>
      <c r="E134" s="25"/>
      <c r="F134" s="24"/>
      <c r="G134" s="19"/>
      <c r="H134" s="25"/>
      <c r="I134" s="27"/>
      <c r="J134" s="25"/>
      <c r="K134" s="25"/>
      <c r="L134" s="25"/>
      <c r="M134" s="25"/>
      <c r="N134" s="19"/>
      <c r="O134" s="19"/>
      <c r="P134" s="19"/>
      <c r="Q134" s="19"/>
      <c r="R134" s="20"/>
      <c r="S134" s="45"/>
      <c r="T134" s="21"/>
      <c r="U134" s="19"/>
      <c r="V134" s="70"/>
      <c r="W134" s="19"/>
      <c r="X134" s="80"/>
      <c r="Y134" s="19"/>
      <c r="AC134"/>
      <c r="AD134" s="84"/>
      <c r="AE134"/>
      <c r="AF134" s="56"/>
      <c r="AG134" s="101"/>
      <c r="AH134" s="101"/>
      <c r="AI134" s="101"/>
      <c r="AJ134" s="101"/>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row>
    <row r="135" spans="1:108" ht="15" customHeight="1" x14ac:dyDescent="0.2">
      <c r="C135" s="9"/>
      <c r="F135" s="24"/>
      <c r="X135" s="82"/>
      <c r="AD135" s="82"/>
      <c r="AF135" s="56"/>
    </row>
    <row r="136" spans="1:108" customFormat="1" ht="15" customHeight="1" x14ac:dyDescent="0.25">
      <c r="A136" s="50" t="s">
        <v>43</v>
      </c>
      <c r="B136" s="8"/>
      <c r="C136" s="9"/>
      <c r="D136" s="8"/>
      <c r="E136" s="24"/>
      <c r="F136" s="24"/>
      <c r="G136" s="8"/>
      <c r="H136" s="24"/>
      <c r="I136" s="8"/>
      <c r="J136" s="24"/>
      <c r="K136" s="24"/>
      <c r="L136" s="24"/>
      <c r="M136" s="24"/>
      <c r="N136" s="8"/>
      <c r="O136" s="8"/>
      <c r="P136" s="8"/>
      <c r="Q136" s="8"/>
      <c r="R136" s="8"/>
      <c r="S136" s="46"/>
      <c r="T136" s="8"/>
      <c r="U136" s="8"/>
      <c r="V136" s="65"/>
      <c r="W136" s="8"/>
      <c r="X136" s="82"/>
      <c r="Y136" s="8"/>
      <c r="Z136" s="8"/>
      <c r="AA136" s="14"/>
      <c r="AB136" s="14"/>
      <c r="AD136" s="84"/>
      <c r="AF136" s="56"/>
      <c r="AG136" s="101"/>
      <c r="AH136" s="101"/>
      <c r="AI136" s="101"/>
      <c r="AJ136" s="101"/>
    </row>
    <row r="137" spans="1:108" customFormat="1" ht="15" x14ac:dyDescent="0.25">
      <c r="A137" s="8">
        <v>26196</v>
      </c>
      <c r="B137" s="8" t="s">
        <v>383</v>
      </c>
      <c r="C137" s="8" t="s">
        <v>384</v>
      </c>
      <c r="D137" s="8" t="s">
        <v>385</v>
      </c>
      <c r="E137" s="8" t="s">
        <v>505</v>
      </c>
      <c r="F137" s="8">
        <v>76528</v>
      </c>
      <c r="G137" s="8" t="s">
        <v>386</v>
      </c>
      <c r="H137" s="8">
        <v>8</v>
      </c>
      <c r="I137" s="8" t="s">
        <v>73</v>
      </c>
      <c r="J137" s="8"/>
      <c r="K137" s="8"/>
      <c r="L137" s="8"/>
      <c r="M137" s="8"/>
      <c r="N137" s="8" t="s">
        <v>154</v>
      </c>
      <c r="O137" s="8">
        <v>45</v>
      </c>
      <c r="P137" s="8">
        <v>3</v>
      </c>
      <c r="Q137" s="8">
        <v>48</v>
      </c>
      <c r="R137" s="8" t="s">
        <v>87</v>
      </c>
      <c r="S137" s="46">
        <v>1320096</v>
      </c>
      <c r="T137" s="46" t="s">
        <v>213</v>
      </c>
      <c r="U137" s="46" t="s">
        <v>204</v>
      </c>
      <c r="V137" s="65">
        <v>48099010202</v>
      </c>
      <c r="W137" s="46">
        <v>98</v>
      </c>
      <c r="X137" s="46">
        <v>17</v>
      </c>
      <c r="Y137" s="46">
        <v>4</v>
      </c>
      <c r="Z137" s="46">
        <v>8</v>
      </c>
      <c r="AA137" s="46">
        <v>4</v>
      </c>
      <c r="AB137" s="46">
        <v>0</v>
      </c>
      <c r="AC137" s="46">
        <v>1</v>
      </c>
      <c r="AD137" s="46">
        <v>132</v>
      </c>
      <c r="AE137" s="65"/>
      <c r="AF137" s="56">
        <v>3813.3388453723674</v>
      </c>
      <c r="AG137" s="15" t="s">
        <v>524</v>
      </c>
      <c r="AH137" s="15" t="s">
        <v>525</v>
      </c>
      <c r="AI137" s="15" t="s">
        <v>525</v>
      </c>
      <c r="AJ137" s="15" t="s">
        <v>525</v>
      </c>
    </row>
    <row r="138" spans="1:108" ht="15" customHeight="1" x14ac:dyDescent="0.25">
      <c r="A138" s="17" t="s">
        <v>24</v>
      </c>
      <c r="B138" s="18"/>
      <c r="C138" s="76">
        <v>901644.72140642384</v>
      </c>
      <c r="D138" s="19"/>
      <c r="E138" s="25"/>
      <c r="F138" s="24"/>
      <c r="G138" s="19"/>
      <c r="H138" s="25"/>
      <c r="I138" s="27"/>
      <c r="J138" s="25"/>
      <c r="K138" s="25"/>
      <c r="L138" s="25"/>
      <c r="M138" s="25"/>
      <c r="N138" s="19"/>
      <c r="O138" s="19"/>
      <c r="P138" s="19"/>
      <c r="Q138" s="19"/>
      <c r="R138" s="20" t="s">
        <v>20</v>
      </c>
      <c r="S138" s="45">
        <v>1320096</v>
      </c>
      <c r="T138" s="21"/>
      <c r="U138" s="19"/>
      <c r="V138" s="70"/>
      <c r="W138" s="19"/>
      <c r="X138" s="80"/>
      <c r="Y138" s="19"/>
      <c r="AC138"/>
      <c r="AD138" s="84"/>
      <c r="AE138"/>
      <c r="AF138" s="56"/>
      <c r="AG138" s="101"/>
      <c r="AH138" s="101"/>
      <c r="AI138" s="101"/>
      <c r="AJ138" s="101"/>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row>
    <row r="139" spans="1:108" ht="15" customHeight="1" x14ac:dyDescent="0.2">
      <c r="C139" s="9"/>
      <c r="F139" s="24"/>
      <c r="X139" s="82"/>
      <c r="AD139" s="82"/>
      <c r="AF139" s="56"/>
    </row>
    <row r="140" spans="1:108" customFormat="1" ht="15" customHeight="1" x14ac:dyDescent="0.25">
      <c r="A140" s="50" t="s">
        <v>44</v>
      </c>
      <c r="B140" s="8"/>
      <c r="C140" s="9"/>
      <c r="D140" s="8"/>
      <c r="E140" s="24"/>
      <c r="F140" s="24"/>
      <c r="G140" s="8"/>
      <c r="H140" s="24"/>
      <c r="I140" s="8"/>
      <c r="J140" s="24"/>
      <c r="K140" s="24"/>
      <c r="L140" s="24"/>
      <c r="M140" s="24"/>
      <c r="N140" s="8"/>
      <c r="O140" s="8"/>
      <c r="P140" s="8"/>
      <c r="Q140" s="8"/>
      <c r="R140" s="8"/>
      <c r="S140" s="46"/>
      <c r="T140" s="8"/>
      <c r="U140" s="8"/>
      <c r="V140" s="65"/>
      <c r="W140" s="8"/>
      <c r="X140" s="82"/>
      <c r="Y140" s="8"/>
      <c r="Z140" s="8"/>
      <c r="AA140" s="14"/>
      <c r="AB140" s="14"/>
      <c r="AD140" s="84"/>
      <c r="AF140" s="56"/>
      <c r="AG140" s="101"/>
      <c r="AH140" s="101"/>
      <c r="AI140" s="101"/>
      <c r="AJ140" s="101"/>
    </row>
    <row r="141" spans="1:108" customFormat="1" ht="15" x14ac:dyDescent="0.25">
      <c r="A141" s="8">
        <v>26254</v>
      </c>
      <c r="B141" s="8" t="s">
        <v>399</v>
      </c>
      <c r="C141" s="8" t="s">
        <v>400</v>
      </c>
      <c r="D141" s="8" t="s">
        <v>389</v>
      </c>
      <c r="E141" s="8" t="s">
        <v>505</v>
      </c>
      <c r="F141" s="8">
        <v>76706</v>
      </c>
      <c r="G141" s="8" t="s">
        <v>390</v>
      </c>
      <c r="H141" s="8">
        <v>8</v>
      </c>
      <c r="I141" s="8" t="s">
        <v>106</v>
      </c>
      <c r="J141" s="8"/>
      <c r="K141" s="8"/>
      <c r="L141" s="8"/>
      <c r="M141" s="8"/>
      <c r="N141" s="8" t="s">
        <v>154</v>
      </c>
      <c r="O141" s="8">
        <v>65</v>
      </c>
      <c r="P141" s="8">
        <v>0</v>
      </c>
      <c r="Q141" s="8">
        <v>65</v>
      </c>
      <c r="R141" s="8" t="s">
        <v>338</v>
      </c>
      <c r="S141" s="46">
        <v>2000000</v>
      </c>
      <c r="T141" s="46" t="s">
        <v>401</v>
      </c>
      <c r="U141" s="46" t="s">
        <v>402</v>
      </c>
      <c r="V141" s="65">
        <v>48309000598</v>
      </c>
      <c r="W141" s="46">
        <v>132</v>
      </c>
      <c r="X141" s="46">
        <v>17</v>
      </c>
      <c r="Y141" s="46">
        <v>4</v>
      </c>
      <c r="Z141" s="46">
        <v>8</v>
      </c>
      <c r="AA141" s="46">
        <v>4</v>
      </c>
      <c r="AB141" s="46">
        <v>7</v>
      </c>
      <c r="AC141" s="46">
        <v>1</v>
      </c>
      <c r="AD141" s="46">
        <v>173</v>
      </c>
      <c r="AE141" s="65"/>
      <c r="AF141" s="56">
        <v>7502.0286651663828</v>
      </c>
      <c r="AG141" s="15" t="s">
        <v>524</v>
      </c>
      <c r="AH141" s="15" t="s">
        <v>525</v>
      </c>
      <c r="AI141" s="15" t="s">
        <v>525</v>
      </c>
      <c r="AJ141" s="15" t="s">
        <v>525</v>
      </c>
    </row>
    <row r="142" spans="1:108" customFormat="1" ht="15" x14ac:dyDescent="0.25">
      <c r="A142" s="8">
        <v>26103</v>
      </c>
      <c r="B142" s="8" t="s">
        <v>393</v>
      </c>
      <c r="C142" s="8" t="s">
        <v>394</v>
      </c>
      <c r="D142" s="8" t="s">
        <v>395</v>
      </c>
      <c r="E142" s="8" t="s">
        <v>505</v>
      </c>
      <c r="F142" s="8">
        <v>76549</v>
      </c>
      <c r="G142" s="8" t="s">
        <v>396</v>
      </c>
      <c r="H142" s="8">
        <v>8</v>
      </c>
      <c r="I142" s="8" t="s">
        <v>106</v>
      </c>
      <c r="J142" s="8"/>
      <c r="K142" s="8"/>
      <c r="L142" s="8"/>
      <c r="M142" s="8"/>
      <c r="N142" s="8" t="s">
        <v>154</v>
      </c>
      <c r="O142" s="8">
        <v>80</v>
      </c>
      <c r="P142" s="8">
        <v>0</v>
      </c>
      <c r="Q142" s="8">
        <v>80</v>
      </c>
      <c r="R142" s="8" t="s">
        <v>87</v>
      </c>
      <c r="S142" s="46">
        <v>2000000</v>
      </c>
      <c r="T142" s="46" t="s">
        <v>397</v>
      </c>
      <c r="U142" s="46" t="s">
        <v>398</v>
      </c>
      <c r="V142" s="65">
        <v>48027023111</v>
      </c>
      <c r="W142" s="46">
        <v>136</v>
      </c>
      <c r="X142" s="46">
        <v>17</v>
      </c>
      <c r="Y142" s="46">
        <v>4</v>
      </c>
      <c r="Z142" s="46">
        <v>8</v>
      </c>
      <c r="AA142" s="46">
        <v>4</v>
      </c>
      <c r="AB142" s="46">
        <v>0</v>
      </c>
      <c r="AC142" s="46">
        <v>1</v>
      </c>
      <c r="AD142" s="46">
        <v>170</v>
      </c>
      <c r="AE142" s="65"/>
      <c r="AF142" s="56">
        <v>1055.9948605823265</v>
      </c>
      <c r="AG142" s="15"/>
      <c r="AH142" s="15"/>
      <c r="AI142" s="15"/>
      <c r="AJ142" s="15"/>
    </row>
    <row r="143" spans="1:108" customFormat="1" ht="15" x14ac:dyDescent="0.25">
      <c r="A143" s="61">
        <v>26043</v>
      </c>
      <c r="B143" s="8" t="s">
        <v>387</v>
      </c>
      <c r="C143" s="8" t="s">
        <v>388</v>
      </c>
      <c r="D143" s="8" t="s">
        <v>389</v>
      </c>
      <c r="E143" s="8" t="s">
        <v>505</v>
      </c>
      <c r="F143" s="8">
        <v>76706</v>
      </c>
      <c r="G143" s="8" t="s">
        <v>390</v>
      </c>
      <c r="H143" s="8">
        <v>8</v>
      </c>
      <c r="I143" s="8" t="s">
        <v>106</v>
      </c>
      <c r="J143" s="8"/>
      <c r="K143" s="8"/>
      <c r="L143" s="8"/>
      <c r="M143" s="8"/>
      <c r="N143" s="8" t="s">
        <v>154</v>
      </c>
      <c r="O143" s="8">
        <v>90</v>
      </c>
      <c r="P143" s="8">
        <v>0</v>
      </c>
      <c r="Q143" s="8">
        <v>90</v>
      </c>
      <c r="R143" s="8" t="s">
        <v>76</v>
      </c>
      <c r="S143" s="46">
        <v>2000000</v>
      </c>
      <c r="T143" s="46" t="s">
        <v>391</v>
      </c>
      <c r="U143" s="46" t="s">
        <v>392</v>
      </c>
      <c r="V143" s="65">
        <v>48309002100</v>
      </c>
      <c r="W143" s="46">
        <v>129</v>
      </c>
      <c r="X143" s="46">
        <v>17</v>
      </c>
      <c r="Y143" s="46">
        <v>4</v>
      </c>
      <c r="Z143" s="46">
        <v>8</v>
      </c>
      <c r="AA143" s="46">
        <v>4</v>
      </c>
      <c r="AB143" s="46">
        <v>7</v>
      </c>
      <c r="AC143" s="46">
        <v>1</v>
      </c>
      <c r="AD143" s="46">
        <v>170</v>
      </c>
      <c r="AE143" s="65"/>
      <c r="AF143" s="56">
        <v>1152.3520690372097</v>
      </c>
      <c r="AG143" s="15"/>
      <c r="AH143" s="15"/>
      <c r="AI143" s="15"/>
      <c r="AJ143" s="15"/>
    </row>
    <row r="144" spans="1:108" ht="15" customHeight="1" x14ac:dyDescent="0.25">
      <c r="A144" s="17" t="s">
        <v>24</v>
      </c>
      <c r="B144" s="18"/>
      <c r="C144" s="76">
        <v>3784748.4746012548</v>
      </c>
      <c r="D144" s="19"/>
      <c r="E144" s="25"/>
      <c r="F144" s="24"/>
      <c r="G144" s="19"/>
      <c r="H144" s="25"/>
      <c r="I144" s="27"/>
      <c r="J144" s="25"/>
      <c r="K144" s="25"/>
      <c r="L144" s="25"/>
      <c r="M144" s="25"/>
      <c r="N144" s="19"/>
      <c r="O144" s="19"/>
      <c r="P144" s="19"/>
      <c r="Q144" s="19"/>
      <c r="R144" s="20" t="s">
        <v>20</v>
      </c>
      <c r="S144" s="45">
        <f>SUM(S141:S143)</f>
        <v>6000000</v>
      </c>
      <c r="T144" s="21"/>
      <c r="U144" s="19"/>
      <c r="V144" s="70"/>
      <c r="W144" s="19"/>
      <c r="X144" s="80"/>
      <c r="Y144" s="19"/>
      <c r="AC144"/>
      <c r="AD144" s="84"/>
      <c r="AE144"/>
      <c r="AF144" s="56"/>
      <c r="AG144" s="101"/>
      <c r="AH144" s="101"/>
      <c r="AI144" s="101"/>
      <c r="AJ144" s="101"/>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row>
    <row r="145" spans="1:108" ht="15" customHeight="1" x14ac:dyDescent="0.2">
      <c r="C145" s="9"/>
      <c r="F145" s="24"/>
      <c r="X145" s="82"/>
      <c r="AD145" s="82"/>
      <c r="AF145" s="56"/>
    </row>
    <row r="146" spans="1:108" ht="15" customHeight="1" x14ac:dyDescent="0.2">
      <c r="A146" s="50" t="s">
        <v>45</v>
      </c>
      <c r="C146" s="9"/>
      <c r="F146" s="24"/>
      <c r="X146" s="82"/>
      <c r="AD146" s="82"/>
      <c r="AF146" s="56"/>
    </row>
    <row r="147" spans="1:108" ht="15" customHeight="1" x14ac:dyDescent="0.2">
      <c r="A147" s="8">
        <v>26251</v>
      </c>
      <c r="B147" s="8" t="s">
        <v>403</v>
      </c>
      <c r="C147" s="8" t="s">
        <v>404</v>
      </c>
      <c r="D147" s="8" t="s">
        <v>405</v>
      </c>
      <c r="E147" s="8" t="s">
        <v>505</v>
      </c>
      <c r="F147" s="8">
        <v>78028</v>
      </c>
      <c r="G147" s="8" t="s">
        <v>406</v>
      </c>
      <c r="H147" s="8">
        <v>9</v>
      </c>
      <c r="I147" s="8" t="s">
        <v>73</v>
      </c>
      <c r="J147" s="8"/>
      <c r="K147" s="8"/>
      <c r="L147" s="8"/>
      <c r="M147" s="8"/>
      <c r="N147" s="8" t="s">
        <v>154</v>
      </c>
      <c r="O147" s="8">
        <v>40</v>
      </c>
      <c r="P147" s="8">
        <v>0</v>
      </c>
      <c r="Q147" s="8">
        <v>40</v>
      </c>
      <c r="R147" s="8" t="s">
        <v>76</v>
      </c>
      <c r="S147" s="46">
        <v>1125000</v>
      </c>
      <c r="T147" s="46" t="s">
        <v>407</v>
      </c>
      <c r="U147" s="46" t="s">
        <v>408</v>
      </c>
      <c r="V147" s="65">
        <v>48265960102</v>
      </c>
      <c r="W147" s="46">
        <v>97</v>
      </c>
      <c r="X147" s="46">
        <v>17</v>
      </c>
      <c r="Y147" s="46">
        <v>4</v>
      </c>
      <c r="Z147" s="46">
        <v>8</v>
      </c>
      <c r="AA147" s="46">
        <v>2</v>
      </c>
      <c r="AB147" s="46">
        <v>0</v>
      </c>
      <c r="AC147" s="46">
        <v>0</v>
      </c>
      <c r="AD147" s="46">
        <v>128</v>
      </c>
      <c r="AE147" s="65"/>
      <c r="AF147" s="56">
        <v>20469.90317451219</v>
      </c>
      <c r="AG147" s="15" t="s">
        <v>524</v>
      </c>
      <c r="AH147" s="15" t="s">
        <v>525</v>
      </c>
      <c r="AI147" s="15" t="s">
        <v>525</v>
      </c>
      <c r="AJ147" s="15" t="s">
        <v>525</v>
      </c>
    </row>
    <row r="148" spans="1:108" customFormat="1" ht="15" x14ac:dyDescent="0.25">
      <c r="A148" s="8">
        <v>26272</v>
      </c>
      <c r="B148" s="8" t="s">
        <v>409</v>
      </c>
      <c r="C148" s="8" t="s">
        <v>410</v>
      </c>
      <c r="D148" s="8" t="s">
        <v>405</v>
      </c>
      <c r="E148" s="8"/>
      <c r="F148" s="8">
        <v>78028</v>
      </c>
      <c r="G148" s="8" t="s">
        <v>406</v>
      </c>
      <c r="H148" s="8">
        <v>9</v>
      </c>
      <c r="I148" s="8" t="s">
        <v>73</v>
      </c>
      <c r="J148" s="8"/>
      <c r="K148" s="8"/>
      <c r="L148" s="8"/>
      <c r="M148" s="8"/>
      <c r="N148" s="8" t="s">
        <v>154</v>
      </c>
      <c r="O148" s="8">
        <v>40</v>
      </c>
      <c r="P148" s="8">
        <v>0</v>
      </c>
      <c r="Q148" s="8">
        <v>40</v>
      </c>
      <c r="R148" s="8" t="s">
        <v>76</v>
      </c>
      <c r="S148" s="46">
        <v>1125000</v>
      </c>
      <c r="T148" s="46" t="s">
        <v>407</v>
      </c>
      <c r="U148" s="46" t="s">
        <v>408</v>
      </c>
      <c r="V148" s="65">
        <v>48265960102</v>
      </c>
      <c r="W148" s="46">
        <v>97</v>
      </c>
      <c r="X148" s="46">
        <v>17</v>
      </c>
      <c r="Y148" s="46">
        <v>4</v>
      </c>
      <c r="Z148" s="46">
        <v>8</v>
      </c>
      <c r="AA148" s="46">
        <v>0</v>
      </c>
      <c r="AB148" s="46">
        <v>0</v>
      </c>
      <c r="AC148" s="46">
        <v>0</v>
      </c>
      <c r="AD148" s="46">
        <v>126</v>
      </c>
      <c r="AE148" s="65"/>
      <c r="AF148" s="56">
        <v>11211.374578814977</v>
      </c>
      <c r="AG148" s="15"/>
      <c r="AH148" s="15"/>
      <c r="AI148" s="15"/>
      <c r="AJ148" s="15"/>
    </row>
    <row r="149" spans="1:108" ht="15" customHeight="1" x14ac:dyDescent="0.25">
      <c r="A149" s="17" t="s">
        <v>24</v>
      </c>
      <c r="B149" s="18"/>
      <c r="C149" s="76">
        <v>750000</v>
      </c>
      <c r="D149" s="19"/>
      <c r="E149" s="25"/>
      <c r="F149" s="24"/>
      <c r="G149" s="19"/>
      <c r="H149" s="25"/>
      <c r="I149" s="27"/>
      <c r="J149" s="25"/>
      <c r="K149" s="25"/>
      <c r="L149" s="25"/>
      <c r="M149" s="25"/>
      <c r="N149" s="19"/>
      <c r="O149" s="19"/>
      <c r="P149" s="19"/>
      <c r="Q149" s="19"/>
      <c r="R149" s="20" t="s">
        <v>20</v>
      </c>
      <c r="S149" s="45">
        <f>SUM(S147:S148)</f>
        <v>2250000</v>
      </c>
      <c r="T149" s="21"/>
      <c r="U149" s="19"/>
      <c r="V149" s="70"/>
      <c r="W149" s="19"/>
      <c r="X149" s="80"/>
      <c r="Y149" s="19"/>
      <c r="AC149"/>
      <c r="AD149" s="84"/>
      <c r="AE149"/>
      <c r="AF149" s="56"/>
      <c r="AG149" s="101"/>
      <c r="AH149" s="101"/>
      <c r="AI149" s="101"/>
      <c r="AJ149" s="101"/>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row>
    <row r="150" spans="1:108" ht="15" customHeight="1" x14ac:dyDescent="0.2">
      <c r="C150" s="9"/>
      <c r="F150" s="24"/>
      <c r="X150" s="82"/>
      <c r="AD150" s="82"/>
      <c r="AF150" s="56"/>
    </row>
    <row r="151" spans="1:108" customFormat="1" ht="15" customHeight="1" x14ac:dyDescent="0.25">
      <c r="A151" s="50" t="s">
        <v>46</v>
      </c>
      <c r="B151" s="8"/>
      <c r="C151" s="9"/>
      <c r="D151" s="8"/>
      <c r="E151" s="24"/>
      <c r="F151" s="24"/>
      <c r="G151" s="8"/>
      <c r="H151" s="24"/>
      <c r="I151" s="8"/>
      <c r="J151" s="24"/>
      <c r="K151" s="24"/>
      <c r="L151" s="24"/>
      <c r="M151" s="24"/>
      <c r="N151" s="8"/>
      <c r="O151" s="8"/>
      <c r="P151" s="8"/>
      <c r="Q151" s="8"/>
      <c r="R151" s="8"/>
      <c r="S151" s="46"/>
      <c r="T151" s="8"/>
      <c r="U151" s="8"/>
      <c r="V151" s="65"/>
      <c r="W151" s="8"/>
      <c r="X151" s="82"/>
      <c r="Y151" s="8"/>
      <c r="Z151" s="8"/>
      <c r="AA151" s="14"/>
      <c r="AB151" s="14"/>
      <c r="AD151" s="84"/>
      <c r="AF151" s="56"/>
      <c r="AG151" s="101"/>
      <c r="AH151" s="101"/>
      <c r="AI151" s="101"/>
      <c r="AJ151" s="101"/>
    </row>
    <row r="152" spans="1:108" customFormat="1" ht="15" x14ac:dyDescent="0.25">
      <c r="A152" s="8">
        <v>26132</v>
      </c>
      <c r="B152" s="8" t="s">
        <v>419</v>
      </c>
      <c r="C152" s="8" t="s">
        <v>420</v>
      </c>
      <c r="D152" s="8" t="s">
        <v>115</v>
      </c>
      <c r="E152" s="8" t="s">
        <v>505</v>
      </c>
      <c r="F152" s="8" t="s">
        <v>421</v>
      </c>
      <c r="G152" s="8" t="s">
        <v>422</v>
      </c>
      <c r="H152" s="8">
        <v>9</v>
      </c>
      <c r="I152" s="8" t="s">
        <v>106</v>
      </c>
      <c r="J152" s="8"/>
      <c r="K152" s="8"/>
      <c r="L152" s="8" t="s">
        <v>74</v>
      </c>
      <c r="M152" s="8"/>
      <c r="N152" s="8" t="s">
        <v>154</v>
      </c>
      <c r="O152" s="8">
        <v>68</v>
      </c>
      <c r="P152" s="8">
        <v>0</v>
      </c>
      <c r="Q152" s="8">
        <v>68</v>
      </c>
      <c r="R152" s="8" t="s">
        <v>338</v>
      </c>
      <c r="S152" s="46">
        <v>2000000</v>
      </c>
      <c r="T152" s="46" t="s">
        <v>423</v>
      </c>
      <c r="U152" s="46" t="s">
        <v>218</v>
      </c>
      <c r="V152" s="65">
        <v>48029152000</v>
      </c>
      <c r="W152" s="46">
        <v>132</v>
      </c>
      <c r="X152" s="46">
        <v>17</v>
      </c>
      <c r="Y152" s="46">
        <v>4</v>
      </c>
      <c r="Z152" s="46">
        <v>8</v>
      </c>
      <c r="AA152" s="46">
        <v>4</v>
      </c>
      <c r="AB152" s="46">
        <v>7</v>
      </c>
      <c r="AC152" s="46">
        <v>1</v>
      </c>
      <c r="AD152" s="46">
        <v>173</v>
      </c>
      <c r="AE152" s="65"/>
      <c r="AF152" s="56">
        <v>16777.749172917749</v>
      </c>
      <c r="AG152" s="15" t="s">
        <v>524</v>
      </c>
      <c r="AH152" s="15" t="s">
        <v>525</v>
      </c>
      <c r="AI152" s="15" t="s">
        <v>525</v>
      </c>
      <c r="AJ152" s="15" t="s">
        <v>525</v>
      </c>
    </row>
    <row r="153" spans="1:108" customFormat="1" ht="15" x14ac:dyDescent="0.25">
      <c r="A153" s="8">
        <v>26016</v>
      </c>
      <c r="B153" s="8" t="s">
        <v>411</v>
      </c>
      <c r="C153" s="8" t="s">
        <v>412</v>
      </c>
      <c r="D153" s="8" t="s">
        <v>115</v>
      </c>
      <c r="E153" s="8" t="s">
        <v>505</v>
      </c>
      <c r="F153" s="8">
        <v>78251</v>
      </c>
      <c r="G153" s="8" t="s">
        <v>116</v>
      </c>
      <c r="H153" s="8">
        <v>9</v>
      </c>
      <c r="I153" s="8" t="s">
        <v>106</v>
      </c>
      <c r="J153" s="8"/>
      <c r="K153" s="8"/>
      <c r="L153" s="8"/>
      <c r="M153" s="8" t="s">
        <v>74</v>
      </c>
      <c r="N153" s="8" t="s">
        <v>154</v>
      </c>
      <c r="O153" s="8">
        <v>64</v>
      </c>
      <c r="P153" s="8">
        <v>0</v>
      </c>
      <c r="Q153" s="8">
        <v>64</v>
      </c>
      <c r="R153" s="8" t="s">
        <v>76</v>
      </c>
      <c r="S153" s="46">
        <v>2000000</v>
      </c>
      <c r="T153" s="46" t="s">
        <v>413</v>
      </c>
      <c r="U153" s="46" t="s">
        <v>414</v>
      </c>
      <c r="V153" s="65">
        <v>48029171928</v>
      </c>
      <c r="W153" s="46">
        <v>129</v>
      </c>
      <c r="X153" s="46">
        <v>17</v>
      </c>
      <c r="Y153" s="46">
        <v>4</v>
      </c>
      <c r="Z153" s="46">
        <v>8</v>
      </c>
      <c r="AA153" s="46">
        <v>4</v>
      </c>
      <c r="AB153" s="46">
        <v>7</v>
      </c>
      <c r="AC153" s="46">
        <v>1</v>
      </c>
      <c r="AD153" s="46">
        <v>170</v>
      </c>
      <c r="AE153" s="65"/>
      <c r="AF153" s="56">
        <v>1897.00157436476</v>
      </c>
      <c r="AG153" s="15" t="s">
        <v>524</v>
      </c>
      <c r="AH153" s="15" t="s">
        <v>525</v>
      </c>
      <c r="AI153" s="15" t="s">
        <v>525</v>
      </c>
      <c r="AJ153" s="15" t="s">
        <v>525</v>
      </c>
    </row>
    <row r="154" spans="1:108" customFormat="1" ht="15" x14ac:dyDescent="0.25">
      <c r="A154" s="8">
        <v>26229</v>
      </c>
      <c r="B154" s="8" t="s">
        <v>426</v>
      </c>
      <c r="C154" s="8" t="s">
        <v>427</v>
      </c>
      <c r="D154" s="8" t="s">
        <v>115</v>
      </c>
      <c r="E154" s="8" t="s">
        <v>505</v>
      </c>
      <c r="F154" s="8">
        <v>78250</v>
      </c>
      <c r="G154" s="8" t="s">
        <v>116</v>
      </c>
      <c r="H154" s="8">
        <v>9</v>
      </c>
      <c r="I154" s="8" t="s">
        <v>106</v>
      </c>
      <c r="J154" s="8"/>
      <c r="K154" s="8"/>
      <c r="L154" s="8"/>
      <c r="M154" s="8"/>
      <c r="N154" s="8" t="s">
        <v>154</v>
      </c>
      <c r="O154" s="8">
        <v>65</v>
      </c>
      <c r="P154" s="8">
        <v>0</v>
      </c>
      <c r="Q154" s="8">
        <v>65</v>
      </c>
      <c r="R154" s="8" t="s">
        <v>76</v>
      </c>
      <c r="S154" s="46">
        <v>2000000</v>
      </c>
      <c r="T154" s="46" t="s">
        <v>428</v>
      </c>
      <c r="U154" s="46" t="s">
        <v>429</v>
      </c>
      <c r="V154" s="65">
        <v>48029181718</v>
      </c>
      <c r="W154" s="46">
        <v>136</v>
      </c>
      <c r="X154" s="46">
        <v>17</v>
      </c>
      <c r="Y154" s="46">
        <v>4</v>
      </c>
      <c r="Z154" s="46">
        <v>8</v>
      </c>
      <c r="AA154" s="46">
        <v>4</v>
      </c>
      <c r="AB154" s="46">
        <v>0</v>
      </c>
      <c r="AC154" s="46">
        <v>1</v>
      </c>
      <c r="AD154" s="46">
        <v>170</v>
      </c>
      <c r="AE154" s="65"/>
      <c r="AF154" s="56">
        <v>2146.5870798670112</v>
      </c>
      <c r="AG154" s="15" t="s">
        <v>524</v>
      </c>
      <c r="AH154" s="15" t="s">
        <v>525</v>
      </c>
      <c r="AI154" s="15" t="s">
        <v>525</v>
      </c>
      <c r="AJ154" s="15" t="s">
        <v>525</v>
      </c>
    </row>
    <row r="155" spans="1:108" customFormat="1" ht="15" x14ac:dyDescent="0.25">
      <c r="A155" s="8">
        <v>26032</v>
      </c>
      <c r="B155" s="8" t="s">
        <v>415</v>
      </c>
      <c r="C155" s="8" t="s">
        <v>416</v>
      </c>
      <c r="D155" s="8" t="s">
        <v>115</v>
      </c>
      <c r="E155" s="8" t="s">
        <v>505</v>
      </c>
      <c r="F155" s="8">
        <v>78245</v>
      </c>
      <c r="G155" s="8" t="s">
        <v>116</v>
      </c>
      <c r="H155" s="8">
        <v>9</v>
      </c>
      <c r="I155" s="8" t="s">
        <v>106</v>
      </c>
      <c r="J155" s="8"/>
      <c r="K155" s="8"/>
      <c r="L155" s="8" t="s">
        <v>74</v>
      </c>
      <c r="M155" s="8"/>
      <c r="N155" s="8" t="s">
        <v>154</v>
      </c>
      <c r="O155" s="8">
        <v>64</v>
      </c>
      <c r="P155" s="8">
        <v>0</v>
      </c>
      <c r="Q155" s="8">
        <v>64</v>
      </c>
      <c r="R155" s="8" t="s">
        <v>76</v>
      </c>
      <c r="S155" s="46">
        <v>2000000</v>
      </c>
      <c r="T155" s="46" t="s">
        <v>417</v>
      </c>
      <c r="U155" s="46" t="s">
        <v>418</v>
      </c>
      <c r="V155" s="65">
        <v>48029171920</v>
      </c>
      <c r="W155" s="46">
        <v>129</v>
      </c>
      <c r="X155" s="46">
        <v>17</v>
      </c>
      <c r="Y155" s="46">
        <v>4</v>
      </c>
      <c r="Z155" s="46">
        <v>8</v>
      </c>
      <c r="AA155" s="46">
        <v>4</v>
      </c>
      <c r="AB155" s="46">
        <v>7</v>
      </c>
      <c r="AC155" s="46">
        <v>1</v>
      </c>
      <c r="AD155" s="46">
        <v>170</v>
      </c>
      <c r="AE155" s="65"/>
      <c r="AF155" s="56">
        <v>2664.3031349150388</v>
      </c>
      <c r="AG155" s="15"/>
      <c r="AH155" s="15"/>
      <c r="AI155" s="15"/>
      <c r="AJ155" s="15"/>
    </row>
    <row r="156" spans="1:108" customFormat="1" ht="15" x14ac:dyDescent="0.25">
      <c r="A156" s="8">
        <v>26184</v>
      </c>
      <c r="B156" s="8" t="s">
        <v>424</v>
      </c>
      <c r="C156" s="8" t="s">
        <v>425</v>
      </c>
      <c r="D156" s="8" t="s">
        <v>115</v>
      </c>
      <c r="E156" s="8" t="s">
        <v>505</v>
      </c>
      <c r="F156" s="8">
        <v>78251</v>
      </c>
      <c r="G156" s="8" t="s">
        <v>116</v>
      </c>
      <c r="H156" s="8">
        <v>9</v>
      </c>
      <c r="I156" s="8" t="s">
        <v>106</v>
      </c>
      <c r="J156" s="8"/>
      <c r="K156" s="8"/>
      <c r="L156" s="8"/>
      <c r="M156" s="8"/>
      <c r="N156" s="8" t="s">
        <v>154</v>
      </c>
      <c r="O156" s="8">
        <v>80</v>
      </c>
      <c r="P156" s="8">
        <v>0</v>
      </c>
      <c r="Q156" s="8">
        <v>80</v>
      </c>
      <c r="R156" s="8" t="s">
        <v>76</v>
      </c>
      <c r="S156" s="46">
        <v>2000000</v>
      </c>
      <c r="T156" s="46" t="s">
        <v>361</v>
      </c>
      <c r="U156" s="46" t="s">
        <v>362</v>
      </c>
      <c r="V156" s="65">
        <v>48029171923</v>
      </c>
      <c r="W156" s="46">
        <v>136</v>
      </c>
      <c r="X156" s="46">
        <v>17</v>
      </c>
      <c r="Y156" s="46">
        <v>4</v>
      </c>
      <c r="Z156" s="46">
        <v>8</v>
      </c>
      <c r="AA156" s="46">
        <v>4</v>
      </c>
      <c r="AB156" s="46">
        <v>0</v>
      </c>
      <c r="AC156" s="46">
        <v>1</v>
      </c>
      <c r="AD156" s="46">
        <v>170</v>
      </c>
      <c r="AE156" s="65"/>
      <c r="AF156" s="56">
        <v>2979.4191331200227</v>
      </c>
      <c r="AG156" s="15"/>
      <c r="AH156" s="15"/>
      <c r="AI156" s="15"/>
      <c r="AJ156" s="15"/>
    </row>
    <row r="157" spans="1:108" ht="15" customHeight="1" x14ac:dyDescent="0.25">
      <c r="A157" s="17" t="s">
        <v>24</v>
      </c>
      <c r="B157" s="18"/>
      <c r="C157" s="76">
        <v>7740846.8748821123</v>
      </c>
      <c r="D157" s="48"/>
      <c r="E157" s="25"/>
      <c r="F157" s="24"/>
      <c r="G157" s="19"/>
      <c r="H157" s="25"/>
      <c r="I157" s="27"/>
      <c r="J157" s="25"/>
      <c r="K157" s="25"/>
      <c r="L157" s="25"/>
      <c r="M157" s="25"/>
      <c r="N157" s="19"/>
      <c r="O157" s="19"/>
      <c r="P157" s="19"/>
      <c r="Q157" s="19"/>
      <c r="R157" s="20" t="s">
        <v>20</v>
      </c>
      <c r="S157" s="45">
        <v>10000000</v>
      </c>
      <c r="T157" s="21"/>
      <c r="U157" s="19"/>
      <c r="V157" s="70"/>
      <c r="W157" s="19"/>
      <c r="X157" s="80"/>
      <c r="Y157" s="19"/>
      <c r="AC157"/>
      <c r="AD157" s="84"/>
      <c r="AE157"/>
      <c r="AF157" s="56"/>
      <c r="AG157" s="101"/>
      <c r="AH157" s="101"/>
      <c r="AI157" s="101"/>
      <c r="AJ157" s="101"/>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row>
    <row r="158" spans="1:108" ht="15" customHeight="1" x14ac:dyDescent="0.25">
      <c r="A158" s="17"/>
      <c r="B158" s="97" t="s">
        <v>516</v>
      </c>
      <c r="C158" s="76">
        <f>C157*0.4951</f>
        <v>3832493.2877541338</v>
      </c>
      <c r="D158" s="48"/>
      <c r="E158" s="25"/>
      <c r="F158" s="24"/>
      <c r="G158" s="19"/>
      <c r="H158" s="25"/>
      <c r="I158" s="27"/>
      <c r="J158" s="25"/>
      <c r="K158" s="25"/>
      <c r="L158" s="25"/>
      <c r="M158" s="25"/>
      <c r="N158" s="19"/>
      <c r="O158" s="19"/>
      <c r="P158" s="19"/>
      <c r="Q158" s="19"/>
      <c r="R158" s="20"/>
      <c r="S158" s="45"/>
      <c r="T158" s="21"/>
      <c r="U158" s="19"/>
      <c r="V158" s="70"/>
      <c r="W158" s="19"/>
      <c r="X158" s="80"/>
      <c r="Y158" s="19"/>
      <c r="AC158"/>
      <c r="AD158" s="84"/>
      <c r="AE158"/>
      <c r="AF158" s="56"/>
      <c r="AG158" s="101"/>
      <c r="AH158" s="101"/>
      <c r="AI158" s="101"/>
      <c r="AJ158" s="101"/>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row>
    <row r="159" spans="1:108" ht="15" customHeight="1" x14ac:dyDescent="0.2">
      <c r="C159" s="9"/>
      <c r="F159" s="24"/>
      <c r="X159" s="82"/>
      <c r="AD159" s="82"/>
      <c r="AF159" s="56"/>
    </row>
    <row r="160" spans="1:108" ht="15" customHeight="1" x14ac:dyDescent="0.2">
      <c r="A160" s="50" t="s">
        <v>47</v>
      </c>
      <c r="C160" s="9"/>
      <c r="F160" s="24"/>
      <c r="X160" s="82"/>
      <c r="AD160" s="82"/>
      <c r="AF160" s="56"/>
    </row>
    <row r="161" spans="1:108" s="89" customFormat="1" ht="15" customHeight="1" x14ac:dyDescent="0.2">
      <c r="A161" s="8">
        <v>26269</v>
      </c>
      <c r="B161" s="8" t="s">
        <v>432</v>
      </c>
      <c r="C161" s="8" t="s">
        <v>433</v>
      </c>
      <c r="D161" s="8" t="s">
        <v>430</v>
      </c>
      <c r="E161" s="8"/>
      <c r="F161" s="8">
        <v>78380</v>
      </c>
      <c r="G161" s="8" t="s">
        <v>431</v>
      </c>
      <c r="H161" s="8">
        <v>10</v>
      </c>
      <c r="I161" s="8" t="s">
        <v>73</v>
      </c>
      <c r="J161" s="8"/>
      <c r="K161" s="8"/>
      <c r="L161" s="8"/>
      <c r="M161" s="8"/>
      <c r="N161" s="8" t="s">
        <v>154</v>
      </c>
      <c r="O161" s="8">
        <v>45</v>
      </c>
      <c r="P161" s="8">
        <v>3</v>
      </c>
      <c r="Q161" s="8">
        <v>48</v>
      </c>
      <c r="R161" s="8" t="s">
        <v>76</v>
      </c>
      <c r="S161" s="46">
        <v>1308049</v>
      </c>
      <c r="T161" s="46" t="s">
        <v>302</v>
      </c>
      <c r="U161" s="46" t="s">
        <v>303</v>
      </c>
      <c r="V161" s="65">
        <v>48355005604</v>
      </c>
      <c r="W161" s="46">
        <v>91</v>
      </c>
      <c r="X161" s="46">
        <v>17</v>
      </c>
      <c r="Y161" s="46">
        <v>4</v>
      </c>
      <c r="Z161" s="46">
        <v>8</v>
      </c>
      <c r="AA161" s="46">
        <v>4</v>
      </c>
      <c r="AB161" s="46">
        <v>0</v>
      </c>
      <c r="AC161" s="46">
        <v>0</v>
      </c>
      <c r="AD161" s="46">
        <v>124</v>
      </c>
      <c r="AE161" s="65"/>
      <c r="AF161" s="56">
        <v>18299.550037028603</v>
      </c>
      <c r="AG161" s="15" t="s">
        <v>524</v>
      </c>
      <c r="AH161" s="15" t="s">
        <v>525</v>
      </c>
      <c r="AI161" s="15" t="s">
        <v>525</v>
      </c>
      <c r="AJ161" s="15" t="s">
        <v>525</v>
      </c>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row>
    <row r="162" spans="1:108" ht="15" customHeight="1" x14ac:dyDescent="0.25">
      <c r="A162" s="17" t="s">
        <v>24</v>
      </c>
      <c r="B162" s="18"/>
      <c r="C162" s="76">
        <v>893397.56316477084</v>
      </c>
      <c r="D162" s="19"/>
      <c r="E162" s="25"/>
      <c r="F162" s="24"/>
      <c r="G162" s="19"/>
      <c r="H162" s="25"/>
      <c r="I162" s="27"/>
      <c r="J162" s="25"/>
      <c r="K162" s="25"/>
      <c r="L162" s="25"/>
      <c r="M162" s="25"/>
      <c r="N162" s="19"/>
      <c r="O162" s="19"/>
      <c r="P162" s="19"/>
      <c r="Q162" s="19"/>
      <c r="R162" s="20" t="s">
        <v>20</v>
      </c>
      <c r="S162" s="45">
        <f>SUM(S161:S161)</f>
        <v>1308049</v>
      </c>
      <c r="T162" s="21"/>
      <c r="U162" s="19"/>
      <c r="V162" s="70"/>
      <c r="W162" s="19"/>
      <c r="X162" s="80"/>
      <c r="Y162" s="19"/>
      <c r="AC162"/>
      <c r="AD162" s="84"/>
      <c r="AE162"/>
      <c r="AF162" s="56"/>
      <c r="AG162" s="101"/>
      <c r="AH162" s="101"/>
      <c r="AI162" s="101"/>
      <c r="AJ162" s="101"/>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row>
    <row r="163" spans="1:108" ht="15" customHeight="1" x14ac:dyDescent="0.2">
      <c r="C163" s="9"/>
      <c r="F163" s="24"/>
      <c r="X163" s="82"/>
      <c r="AD163" s="82"/>
      <c r="AF163" s="56"/>
    </row>
    <row r="164" spans="1:108" customFormat="1" ht="15" customHeight="1" x14ac:dyDescent="0.25">
      <c r="A164" s="50" t="s">
        <v>48</v>
      </c>
      <c r="B164" s="8"/>
      <c r="C164" s="9"/>
      <c r="D164" s="8"/>
      <c r="E164" s="24"/>
      <c r="F164" s="24"/>
      <c r="G164" s="8"/>
      <c r="H164" s="24"/>
      <c r="I164" s="8"/>
      <c r="J164" s="24"/>
      <c r="K164" s="24"/>
      <c r="L164" s="24"/>
      <c r="M164" s="24"/>
      <c r="N164" s="8"/>
      <c r="O164" s="8"/>
      <c r="P164" s="8"/>
      <c r="Q164" s="8"/>
      <c r="R164" s="8"/>
      <c r="S164" s="46"/>
      <c r="T164" s="8"/>
      <c r="U164" s="8"/>
      <c r="V164" s="65"/>
      <c r="W164" s="8"/>
      <c r="X164" s="82"/>
      <c r="Y164" s="8"/>
      <c r="Z164" s="8"/>
      <c r="AA164" s="14"/>
      <c r="AB164" s="14"/>
      <c r="AD164" s="84"/>
      <c r="AF164" s="56"/>
      <c r="AG164" s="101"/>
      <c r="AH164" s="101"/>
      <c r="AI164" s="101"/>
      <c r="AJ164" s="101"/>
    </row>
    <row r="165" spans="1:108" customFormat="1" ht="15" x14ac:dyDescent="0.25">
      <c r="A165" s="8">
        <v>26061</v>
      </c>
      <c r="B165" s="8" t="s">
        <v>437</v>
      </c>
      <c r="C165" s="8" t="s">
        <v>438</v>
      </c>
      <c r="D165" s="8" t="s">
        <v>436</v>
      </c>
      <c r="E165" s="8" t="s">
        <v>505</v>
      </c>
      <c r="F165" s="8">
        <v>78401</v>
      </c>
      <c r="G165" s="8" t="s">
        <v>431</v>
      </c>
      <c r="H165" s="8">
        <v>10</v>
      </c>
      <c r="I165" s="8" t="s">
        <v>106</v>
      </c>
      <c r="J165" s="8"/>
      <c r="K165" s="8"/>
      <c r="L165" s="8"/>
      <c r="M165" s="8"/>
      <c r="N165" s="8" t="s">
        <v>75</v>
      </c>
      <c r="O165" s="8">
        <v>60</v>
      </c>
      <c r="P165" s="8">
        <v>1</v>
      </c>
      <c r="Q165" s="8">
        <v>61</v>
      </c>
      <c r="R165" s="8" t="s">
        <v>87</v>
      </c>
      <c r="S165" s="46">
        <v>1635624</v>
      </c>
      <c r="T165" s="46" t="s">
        <v>439</v>
      </c>
      <c r="U165" s="46" t="s">
        <v>440</v>
      </c>
      <c r="V165" s="65">
        <v>48355006400</v>
      </c>
      <c r="W165" s="46">
        <v>131</v>
      </c>
      <c r="X165" s="46">
        <v>17</v>
      </c>
      <c r="Y165" s="46">
        <v>4</v>
      </c>
      <c r="Z165" s="46">
        <v>8</v>
      </c>
      <c r="AA165" s="46">
        <v>4</v>
      </c>
      <c r="AB165" s="46">
        <v>7</v>
      </c>
      <c r="AC165" s="46">
        <v>1</v>
      </c>
      <c r="AD165" s="46">
        <v>172</v>
      </c>
      <c r="AE165" s="65"/>
      <c r="AF165" s="56">
        <v>4659.2182591731016</v>
      </c>
      <c r="AG165" s="15" t="s">
        <v>524</v>
      </c>
      <c r="AH165" s="15" t="s">
        <v>525</v>
      </c>
      <c r="AI165" s="15" t="s">
        <v>525</v>
      </c>
      <c r="AJ165" s="15" t="s">
        <v>525</v>
      </c>
    </row>
    <row r="166" spans="1:108" customFormat="1" ht="15" x14ac:dyDescent="0.25">
      <c r="A166" s="8">
        <v>26029</v>
      </c>
      <c r="B166" s="8" t="s">
        <v>434</v>
      </c>
      <c r="C166" s="8" t="s">
        <v>435</v>
      </c>
      <c r="D166" s="8" t="s">
        <v>436</v>
      </c>
      <c r="E166" s="8" t="s">
        <v>505</v>
      </c>
      <c r="F166" s="8">
        <v>78416</v>
      </c>
      <c r="G166" s="8" t="s">
        <v>431</v>
      </c>
      <c r="H166" s="8">
        <v>10</v>
      </c>
      <c r="I166" s="8" t="s">
        <v>106</v>
      </c>
      <c r="J166" s="8"/>
      <c r="K166" s="8"/>
      <c r="L166" s="8" t="s">
        <v>74</v>
      </c>
      <c r="M166" s="8"/>
      <c r="N166" s="8" t="s">
        <v>154</v>
      </c>
      <c r="O166" s="8">
        <v>64</v>
      </c>
      <c r="P166" s="8">
        <v>0</v>
      </c>
      <c r="Q166" s="8">
        <v>64</v>
      </c>
      <c r="R166" s="8" t="s">
        <v>76</v>
      </c>
      <c r="S166" s="46">
        <v>2000000</v>
      </c>
      <c r="T166" s="46" t="s">
        <v>417</v>
      </c>
      <c r="U166" s="46" t="s">
        <v>418</v>
      </c>
      <c r="V166" s="65">
        <v>48355001801</v>
      </c>
      <c r="W166" s="46">
        <v>129</v>
      </c>
      <c r="X166" s="46">
        <v>17</v>
      </c>
      <c r="Y166" s="46">
        <v>4</v>
      </c>
      <c r="Z166" s="46">
        <v>8</v>
      </c>
      <c r="AA166" s="46">
        <v>4</v>
      </c>
      <c r="AB166" s="46">
        <v>7</v>
      </c>
      <c r="AC166" s="46">
        <v>1</v>
      </c>
      <c r="AD166" s="46">
        <v>170</v>
      </c>
      <c r="AE166" s="65"/>
      <c r="AF166" s="56">
        <v>3295.7362247405854</v>
      </c>
      <c r="AG166" s="15"/>
      <c r="AH166" s="15"/>
      <c r="AI166" s="15"/>
      <c r="AJ166" s="15"/>
    </row>
    <row r="167" spans="1:108" ht="15" customHeight="1" x14ac:dyDescent="0.25">
      <c r="A167" s="17" t="s">
        <v>24</v>
      </c>
      <c r="B167" s="18"/>
      <c r="C167" s="76">
        <v>1454823.9173390782</v>
      </c>
      <c r="D167" s="19"/>
      <c r="E167" s="25"/>
      <c r="F167" s="24"/>
      <c r="G167" s="19"/>
      <c r="H167" s="25"/>
      <c r="I167" s="27"/>
      <c r="J167" s="25"/>
      <c r="K167" s="25"/>
      <c r="L167" s="25"/>
      <c r="M167" s="25"/>
      <c r="N167" s="19"/>
      <c r="O167" s="19"/>
      <c r="P167" s="19"/>
      <c r="Q167" s="19"/>
      <c r="R167" s="20" t="s">
        <v>20</v>
      </c>
      <c r="S167" s="45">
        <v>3635624</v>
      </c>
      <c r="T167" s="21"/>
      <c r="U167" s="19"/>
      <c r="V167" s="70"/>
      <c r="W167" s="19"/>
      <c r="X167" s="80"/>
      <c r="Y167" s="19"/>
      <c r="AC167"/>
      <c r="AD167" s="84"/>
      <c r="AE167"/>
      <c r="AF167" s="56"/>
      <c r="AG167" s="101"/>
      <c r="AH167" s="101"/>
      <c r="AI167" s="101"/>
      <c r="AJ167" s="101"/>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row>
    <row r="168" spans="1:108" ht="15" customHeight="1" x14ac:dyDescent="0.2">
      <c r="C168" s="9"/>
      <c r="F168" s="24"/>
      <c r="X168" s="82"/>
      <c r="AD168" s="82"/>
      <c r="AF168" s="56"/>
    </row>
    <row r="169" spans="1:108" customFormat="1" ht="15" customHeight="1" x14ac:dyDescent="0.25">
      <c r="A169" s="50" t="s">
        <v>49</v>
      </c>
      <c r="B169" s="8"/>
      <c r="C169" s="9"/>
      <c r="D169" s="8"/>
      <c r="E169" s="24"/>
      <c r="F169" s="24"/>
      <c r="G169" s="8"/>
      <c r="H169" s="24"/>
      <c r="I169" s="8"/>
      <c r="J169" s="24"/>
      <c r="K169" s="24"/>
      <c r="L169" s="24"/>
      <c r="M169" s="24"/>
      <c r="N169" s="8"/>
      <c r="O169" s="8"/>
      <c r="P169" s="8"/>
      <c r="Q169" s="8"/>
      <c r="R169" s="8"/>
      <c r="S169" s="46"/>
      <c r="T169" s="8"/>
      <c r="U169" s="8"/>
      <c r="V169" s="65"/>
      <c r="W169" s="8"/>
      <c r="X169" s="82"/>
      <c r="Y169" s="8"/>
      <c r="Z169" s="8"/>
      <c r="AA169" s="14"/>
      <c r="AB169" s="14"/>
      <c r="AD169" s="84"/>
      <c r="AF169" s="56"/>
      <c r="AG169" s="101"/>
      <c r="AH169" s="101"/>
      <c r="AI169" s="101"/>
      <c r="AJ169" s="101"/>
    </row>
    <row r="170" spans="1:108" customFormat="1" ht="15" x14ac:dyDescent="0.25">
      <c r="A170" s="8">
        <v>26092</v>
      </c>
      <c r="B170" s="8" t="s">
        <v>441</v>
      </c>
      <c r="C170" s="8" t="s">
        <v>442</v>
      </c>
      <c r="D170" s="8" t="s">
        <v>101</v>
      </c>
      <c r="E170" s="8" t="s">
        <v>505</v>
      </c>
      <c r="F170" s="8">
        <v>78557</v>
      </c>
      <c r="G170" s="8" t="s">
        <v>101</v>
      </c>
      <c r="H170" s="8">
        <v>11</v>
      </c>
      <c r="I170" s="8" t="s">
        <v>73</v>
      </c>
      <c r="J170" s="8"/>
      <c r="K170" s="8"/>
      <c r="L170" s="8"/>
      <c r="M170" s="8"/>
      <c r="N170" s="8" t="s">
        <v>154</v>
      </c>
      <c r="O170" s="8">
        <v>60</v>
      </c>
      <c r="P170" s="8">
        <v>0</v>
      </c>
      <c r="Q170" s="8">
        <v>60</v>
      </c>
      <c r="R170" s="8" t="s">
        <v>76</v>
      </c>
      <c r="S170" s="46">
        <v>1590312</v>
      </c>
      <c r="T170" s="46" t="s">
        <v>407</v>
      </c>
      <c r="U170" s="46" t="s">
        <v>408</v>
      </c>
      <c r="V170" s="65">
        <v>48215021309</v>
      </c>
      <c r="W170" s="46">
        <v>129</v>
      </c>
      <c r="X170" s="46">
        <v>17</v>
      </c>
      <c r="Y170" s="46">
        <v>4</v>
      </c>
      <c r="Z170" s="46">
        <v>8</v>
      </c>
      <c r="AA170" s="46">
        <v>4</v>
      </c>
      <c r="AB170" s="46">
        <v>7</v>
      </c>
      <c r="AC170" s="46">
        <v>0</v>
      </c>
      <c r="AD170" s="46">
        <v>169</v>
      </c>
      <c r="AE170" s="65"/>
      <c r="AF170" s="56">
        <v>3396.0637937513711</v>
      </c>
      <c r="AG170" s="15" t="s">
        <v>524</v>
      </c>
      <c r="AH170" s="15" t="s">
        <v>525</v>
      </c>
      <c r="AI170" s="15" t="s">
        <v>525</v>
      </c>
      <c r="AJ170" s="15" t="s">
        <v>525</v>
      </c>
    </row>
    <row r="171" spans="1:108" s="78" customFormat="1" ht="15" x14ac:dyDescent="0.25">
      <c r="A171" s="8">
        <v>26097</v>
      </c>
      <c r="B171" s="8" t="s">
        <v>443</v>
      </c>
      <c r="C171" s="8" t="s">
        <v>444</v>
      </c>
      <c r="D171" s="8" t="s">
        <v>445</v>
      </c>
      <c r="E171" s="8" t="s">
        <v>505</v>
      </c>
      <c r="F171" s="8">
        <v>78014</v>
      </c>
      <c r="G171" s="8" t="s">
        <v>446</v>
      </c>
      <c r="H171" s="8">
        <v>11</v>
      </c>
      <c r="I171" s="8" t="s">
        <v>73</v>
      </c>
      <c r="J171" s="8"/>
      <c r="K171" s="8"/>
      <c r="L171" s="8"/>
      <c r="M171" s="8"/>
      <c r="N171" s="8" t="s">
        <v>154</v>
      </c>
      <c r="O171" s="8">
        <v>48</v>
      </c>
      <c r="P171" s="8">
        <v>0</v>
      </c>
      <c r="Q171" s="8">
        <v>48</v>
      </c>
      <c r="R171" s="8" t="s">
        <v>76</v>
      </c>
      <c r="S171" s="46">
        <v>1385000</v>
      </c>
      <c r="T171" s="46" t="s">
        <v>447</v>
      </c>
      <c r="U171" s="46" t="s">
        <v>448</v>
      </c>
      <c r="V171" s="65">
        <v>48283950301</v>
      </c>
      <c r="W171" s="46">
        <v>119</v>
      </c>
      <c r="X171" s="46">
        <v>17</v>
      </c>
      <c r="Y171" s="46">
        <v>4</v>
      </c>
      <c r="Z171" s="46">
        <v>8</v>
      </c>
      <c r="AA171" s="46">
        <v>4</v>
      </c>
      <c r="AB171" s="46">
        <v>7</v>
      </c>
      <c r="AC171" s="46">
        <v>1</v>
      </c>
      <c r="AD171" s="46">
        <v>160</v>
      </c>
      <c r="AE171" s="65"/>
      <c r="AF171" s="56">
        <v>4945.1692057018072</v>
      </c>
      <c r="AG171" s="15"/>
      <c r="AH171" s="15"/>
      <c r="AI171" s="15"/>
      <c r="AJ171" s="15"/>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row>
    <row r="172" spans="1:108" ht="15" customHeight="1" x14ac:dyDescent="0.25">
      <c r="A172" s="17" t="s">
        <v>24</v>
      </c>
      <c r="B172" s="18"/>
      <c r="C172" s="76">
        <v>1086619.464476293</v>
      </c>
      <c r="D172" s="19"/>
      <c r="E172" s="25"/>
      <c r="F172" s="24"/>
      <c r="G172" s="19"/>
      <c r="H172" s="25"/>
      <c r="I172" s="27"/>
      <c r="J172" s="25"/>
      <c r="K172" s="25"/>
      <c r="L172" s="25"/>
      <c r="M172" s="25"/>
      <c r="N172" s="19"/>
      <c r="O172" s="19"/>
      <c r="P172" s="19"/>
      <c r="Q172" s="19"/>
      <c r="R172" s="20" t="s">
        <v>20</v>
      </c>
      <c r="S172" s="45">
        <f>SUM(S170:S171)</f>
        <v>2975312</v>
      </c>
      <c r="T172" s="21"/>
      <c r="U172" s="19"/>
      <c r="V172" s="70"/>
      <c r="W172" s="19"/>
      <c r="X172" s="80"/>
      <c r="Y172" s="19"/>
      <c r="AC172"/>
      <c r="AD172" s="84"/>
      <c r="AE172"/>
      <c r="AF172" s="56"/>
      <c r="AG172" s="101"/>
      <c r="AH172" s="101"/>
      <c r="AI172" s="101"/>
      <c r="AJ172" s="101"/>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row>
    <row r="173" spans="1:108" ht="15" customHeight="1" x14ac:dyDescent="0.2">
      <c r="C173" s="9"/>
      <c r="F173" s="24"/>
      <c r="X173" s="82"/>
      <c r="AD173" s="82"/>
      <c r="AF173" s="56"/>
    </row>
    <row r="174" spans="1:108" customFormat="1" ht="15" customHeight="1" x14ac:dyDescent="0.25">
      <c r="A174" s="50" t="s">
        <v>50</v>
      </c>
      <c r="B174" s="8"/>
      <c r="C174" s="9"/>
      <c r="D174" s="8"/>
      <c r="E174" s="24"/>
      <c r="F174" s="24"/>
      <c r="G174" s="8"/>
      <c r="H174" s="24"/>
      <c r="I174" s="8"/>
      <c r="J174" s="24"/>
      <c r="K174" s="24"/>
      <c r="L174" s="24"/>
      <c r="M174" s="24"/>
      <c r="N174" s="8"/>
      <c r="O174" s="8"/>
      <c r="P174" s="8"/>
      <c r="Q174" s="8"/>
      <c r="R174" s="8"/>
      <c r="S174" s="46"/>
      <c r="T174" s="8"/>
      <c r="U174" s="8"/>
      <c r="V174" s="65"/>
      <c r="W174" s="8"/>
      <c r="X174" s="82"/>
      <c r="Y174" s="8"/>
      <c r="Z174" s="8"/>
      <c r="AA174" s="14"/>
      <c r="AB174" s="14"/>
      <c r="AD174" s="84"/>
      <c r="AF174" s="56"/>
      <c r="AG174" s="101"/>
      <c r="AH174" s="101"/>
      <c r="AI174" s="101"/>
      <c r="AJ174" s="101"/>
    </row>
    <row r="175" spans="1:108" customFormat="1" ht="15" x14ac:dyDescent="0.25">
      <c r="A175" s="8">
        <v>26052</v>
      </c>
      <c r="B175" s="8" t="s">
        <v>462</v>
      </c>
      <c r="C175" s="8" t="s">
        <v>463</v>
      </c>
      <c r="D175" s="8" t="s">
        <v>451</v>
      </c>
      <c r="E175" s="8" t="s">
        <v>505</v>
      </c>
      <c r="F175" s="8">
        <v>78504</v>
      </c>
      <c r="G175" s="8" t="s">
        <v>101</v>
      </c>
      <c r="H175" s="8">
        <v>11</v>
      </c>
      <c r="I175" s="8" t="s">
        <v>106</v>
      </c>
      <c r="J175" s="8"/>
      <c r="K175" s="8"/>
      <c r="L175" s="8"/>
      <c r="M175" s="8"/>
      <c r="N175" s="8" t="s">
        <v>75</v>
      </c>
      <c r="O175" s="8">
        <v>76</v>
      </c>
      <c r="P175" s="8">
        <v>0</v>
      </c>
      <c r="Q175" s="8">
        <v>76</v>
      </c>
      <c r="R175" s="8" t="s">
        <v>76</v>
      </c>
      <c r="S175" s="46">
        <v>1950000</v>
      </c>
      <c r="T175" s="46" t="s">
        <v>452</v>
      </c>
      <c r="U175" s="46" t="s">
        <v>392</v>
      </c>
      <c r="V175" s="65">
        <v>48215020736</v>
      </c>
      <c r="W175" s="46">
        <v>136</v>
      </c>
      <c r="X175" s="46">
        <v>17</v>
      </c>
      <c r="Y175" s="46">
        <v>4</v>
      </c>
      <c r="Z175" s="46">
        <v>8</v>
      </c>
      <c r="AA175" s="46">
        <v>4</v>
      </c>
      <c r="AB175" s="46">
        <v>0</v>
      </c>
      <c r="AC175" s="46">
        <v>1</v>
      </c>
      <c r="AD175" s="46">
        <v>170</v>
      </c>
      <c r="AE175" s="65"/>
      <c r="AF175" s="56">
        <v>304.35465313855411</v>
      </c>
      <c r="AG175" s="15" t="s">
        <v>524</v>
      </c>
      <c r="AH175" s="15" t="s">
        <v>525</v>
      </c>
      <c r="AI175" s="15" t="s">
        <v>525</v>
      </c>
      <c r="AJ175" s="15" t="s">
        <v>525</v>
      </c>
    </row>
    <row r="176" spans="1:108" customFormat="1" ht="15" x14ac:dyDescent="0.25">
      <c r="A176" s="8">
        <v>26047</v>
      </c>
      <c r="B176" s="8" t="s">
        <v>458</v>
      </c>
      <c r="C176" s="8" t="s">
        <v>459</v>
      </c>
      <c r="D176" s="8" t="s">
        <v>460</v>
      </c>
      <c r="E176" s="8" t="s">
        <v>505</v>
      </c>
      <c r="F176" s="8">
        <v>78045</v>
      </c>
      <c r="G176" s="8" t="s">
        <v>461</v>
      </c>
      <c r="H176" s="8">
        <v>11</v>
      </c>
      <c r="I176" s="8" t="s">
        <v>106</v>
      </c>
      <c r="J176" s="8"/>
      <c r="K176" s="8"/>
      <c r="L176" s="8"/>
      <c r="M176" s="8"/>
      <c r="N176" s="8" t="s">
        <v>154</v>
      </c>
      <c r="O176" s="8">
        <v>72</v>
      </c>
      <c r="P176" s="8">
        <v>0</v>
      </c>
      <c r="Q176" s="8">
        <v>72</v>
      </c>
      <c r="R176" s="8" t="s">
        <v>76</v>
      </c>
      <c r="S176" s="46">
        <v>2000000</v>
      </c>
      <c r="T176" s="46" t="s">
        <v>452</v>
      </c>
      <c r="U176" s="46" t="s">
        <v>392</v>
      </c>
      <c r="V176" s="65">
        <v>48479001715</v>
      </c>
      <c r="W176" s="46">
        <v>136</v>
      </c>
      <c r="X176" s="46">
        <v>17</v>
      </c>
      <c r="Y176" s="46">
        <v>4</v>
      </c>
      <c r="Z176" s="46">
        <v>8</v>
      </c>
      <c r="AA176" s="46">
        <v>4</v>
      </c>
      <c r="AB176" s="46">
        <v>0</v>
      </c>
      <c r="AC176" s="46">
        <v>1</v>
      </c>
      <c r="AD176" s="46">
        <v>170</v>
      </c>
      <c r="AE176" s="65"/>
      <c r="AF176" s="56">
        <v>316.28816721480416</v>
      </c>
      <c r="AG176" s="15" t="s">
        <v>524</v>
      </c>
      <c r="AH176" s="15" t="s">
        <v>525</v>
      </c>
      <c r="AI176" s="15" t="s">
        <v>525</v>
      </c>
      <c r="AJ176" s="15" t="s">
        <v>525</v>
      </c>
    </row>
    <row r="177" spans="1:108" customFormat="1" ht="15" x14ac:dyDescent="0.25">
      <c r="A177" s="8">
        <v>26096</v>
      </c>
      <c r="B177" s="8" t="s">
        <v>464</v>
      </c>
      <c r="C177" s="8" t="s">
        <v>465</v>
      </c>
      <c r="D177" s="8" t="s">
        <v>466</v>
      </c>
      <c r="E177" s="8" t="s">
        <v>505</v>
      </c>
      <c r="F177" s="8">
        <v>78526</v>
      </c>
      <c r="G177" s="8" t="s">
        <v>97</v>
      </c>
      <c r="H177" s="8">
        <v>11</v>
      </c>
      <c r="I177" s="8" t="s">
        <v>106</v>
      </c>
      <c r="J177" s="8"/>
      <c r="K177" s="8"/>
      <c r="L177" s="8"/>
      <c r="M177" s="8"/>
      <c r="N177" s="8" t="s">
        <v>154</v>
      </c>
      <c r="O177" s="8">
        <v>78</v>
      </c>
      <c r="P177" s="8">
        <v>0</v>
      </c>
      <c r="Q177" s="8">
        <v>78</v>
      </c>
      <c r="R177" s="8" t="s">
        <v>76</v>
      </c>
      <c r="S177" s="46">
        <v>2000000</v>
      </c>
      <c r="T177" s="46" t="s">
        <v>407</v>
      </c>
      <c r="U177" s="46" t="s">
        <v>408</v>
      </c>
      <c r="V177" s="65">
        <v>48061012615</v>
      </c>
      <c r="W177" s="46">
        <v>129</v>
      </c>
      <c r="X177" s="46">
        <v>17</v>
      </c>
      <c r="Y177" s="46">
        <v>4</v>
      </c>
      <c r="Z177" s="46">
        <v>8</v>
      </c>
      <c r="AA177" s="46">
        <v>4</v>
      </c>
      <c r="AB177" s="46">
        <v>7</v>
      </c>
      <c r="AC177" s="46">
        <v>1</v>
      </c>
      <c r="AD177" s="46">
        <v>170</v>
      </c>
      <c r="AE177" s="65"/>
      <c r="AF177" s="56">
        <v>439.31827447442811</v>
      </c>
      <c r="AG177" s="15" t="s">
        <v>524</v>
      </c>
      <c r="AH177" s="15" t="s">
        <v>525</v>
      </c>
      <c r="AI177" s="15" t="s">
        <v>525</v>
      </c>
      <c r="AJ177" s="15" t="s">
        <v>525</v>
      </c>
    </row>
    <row r="178" spans="1:108" customFormat="1" ht="15" x14ac:dyDescent="0.25">
      <c r="A178" s="8">
        <v>26040</v>
      </c>
      <c r="B178" s="8" t="s">
        <v>449</v>
      </c>
      <c r="C178" s="8" t="s">
        <v>450</v>
      </c>
      <c r="D178" s="8" t="s">
        <v>451</v>
      </c>
      <c r="E178" s="8" t="s">
        <v>505</v>
      </c>
      <c r="F178" s="8">
        <v>78557</v>
      </c>
      <c r="G178" s="8" t="s">
        <v>101</v>
      </c>
      <c r="H178" s="8">
        <v>11</v>
      </c>
      <c r="I178" s="8" t="s">
        <v>106</v>
      </c>
      <c r="J178" s="8"/>
      <c r="K178" s="8"/>
      <c r="L178" s="8"/>
      <c r="M178" s="8"/>
      <c r="N178" s="8" t="s">
        <v>154</v>
      </c>
      <c r="O178" s="8">
        <v>75</v>
      </c>
      <c r="P178" s="8">
        <v>0</v>
      </c>
      <c r="Q178" s="8">
        <v>75</v>
      </c>
      <c r="R178" s="8" t="s">
        <v>76</v>
      </c>
      <c r="S178" s="46">
        <v>2000000</v>
      </c>
      <c r="T178" s="46" t="s">
        <v>452</v>
      </c>
      <c r="U178" s="46" t="s">
        <v>392</v>
      </c>
      <c r="V178" s="65">
        <v>48215021311</v>
      </c>
      <c r="W178" s="46">
        <v>129</v>
      </c>
      <c r="X178" s="46">
        <v>17</v>
      </c>
      <c r="Y178" s="46">
        <v>4</v>
      </c>
      <c r="Z178" s="46">
        <v>8</v>
      </c>
      <c r="AA178" s="46">
        <v>4</v>
      </c>
      <c r="AB178" s="46">
        <v>7</v>
      </c>
      <c r="AC178" s="46">
        <v>1</v>
      </c>
      <c r="AD178" s="46">
        <v>170</v>
      </c>
      <c r="AE178" s="65"/>
      <c r="AF178" s="56">
        <v>447.47488637981132</v>
      </c>
      <c r="AG178" s="15" t="s">
        <v>524</v>
      </c>
      <c r="AH178" s="15" t="s">
        <v>525</v>
      </c>
      <c r="AI178" s="15" t="s">
        <v>525</v>
      </c>
      <c r="AJ178" s="15" t="s">
        <v>525</v>
      </c>
    </row>
    <row r="179" spans="1:108" s="78" customFormat="1" ht="15" x14ac:dyDescent="0.25">
      <c r="A179" s="8">
        <v>26156</v>
      </c>
      <c r="B179" s="8" t="s">
        <v>467</v>
      </c>
      <c r="C179" s="8" t="s">
        <v>468</v>
      </c>
      <c r="D179" s="8" t="s">
        <v>466</v>
      </c>
      <c r="E179" s="8" t="s">
        <v>505</v>
      </c>
      <c r="F179" s="8">
        <v>78526</v>
      </c>
      <c r="G179" s="8" t="s">
        <v>97</v>
      </c>
      <c r="H179" s="8">
        <v>11</v>
      </c>
      <c r="I179" s="8" t="s">
        <v>106</v>
      </c>
      <c r="J179" s="8"/>
      <c r="K179" s="8"/>
      <c r="L179" s="8"/>
      <c r="M179" s="8"/>
      <c r="N179" s="8" t="s">
        <v>154</v>
      </c>
      <c r="O179" s="8">
        <v>72</v>
      </c>
      <c r="P179" s="8">
        <v>0</v>
      </c>
      <c r="Q179" s="8">
        <v>72</v>
      </c>
      <c r="R179" s="8" t="s">
        <v>76</v>
      </c>
      <c r="S179" s="46">
        <v>2000000</v>
      </c>
      <c r="T179" s="46" t="s">
        <v>469</v>
      </c>
      <c r="U179" s="46" t="s">
        <v>470</v>
      </c>
      <c r="V179" s="65">
        <v>48061014502</v>
      </c>
      <c r="W179" s="46">
        <v>136</v>
      </c>
      <c r="X179" s="46">
        <v>17</v>
      </c>
      <c r="Y179" s="46">
        <v>4</v>
      </c>
      <c r="Z179" s="46">
        <v>8</v>
      </c>
      <c r="AA179" s="46">
        <v>4</v>
      </c>
      <c r="AB179" s="46">
        <v>0</v>
      </c>
      <c r="AC179" s="46">
        <v>1</v>
      </c>
      <c r="AD179" s="46">
        <v>170</v>
      </c>
      <c r="AE179" s="65"/>
      <c r="AF179" s="56">
        <v>1427.6022849987985</v>
      </c>
      <c r="AG179" s="100" t="s">
        <v>530</v>
      </c>
      <c r="AH179" s="15" t="s">
        <v>525</v>
      </c>
      <c r="AI179" s="15" t="s">
        <v>525</v>
      </c>
      <c r="AJ179" s="15" t="s">
        <v>526</v>
      </c>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row>
    <row r="180" spans="1:108" customFormat="1" ht="15" x14ac:dyDescent="0.25">
      <c r="A180" s="8">
        <v>26041</v>
      </c>
      <c r="B180" s="8" t="s">
        <v>453</v>
      </c>
      <c r="C180" s="8" t="s">
        <v>454</v>
      </c>
      <c r="D180" s="8" t="s">
        <v>455</v>
      </c>
      <c r="E180" s="8" t="s">
        <v>505</v>
      </c>
      <c r="F180" s="8">
        <v>78573</v>
      </c>
      <c r="G180" s="8" t="s">
        <v>101</v>
      </c>
      <c r="H180" s="8">
        <v>11</v>
      </c>
      <c r="I180" s="8" t="s">
        <v>106</v>
      </c>
      <c r="J180" s="8"/>
      <c r="K180" s="8"/>
      <c r="L180" s="8"/>
      <c r="M180" s="8"/>
      <c r="N180" s="8" t="s">
        <v>154</v>
      </c>
      <c r="O180" s="8">
        <v>96</v>
      </c>
      <c r="P180" s="8">
        <v>12</v>
      </c>
      <c r="Q180" s="8">
        <v>108</v>
      </c>
      <c r="R180" s="8" t="s">
        <v>76</v>
      </c>
      <c r="S180" s="46">
        <v>2000000</v>
      </c>
      <c r="T180" s="46" t="s">
        <v>456</v>
      </c>
      <c r="U180" s="46" t="s">
        <v>457</v>
      </c>
      <c r="V180" s="65">
        <v>48215024124</v>
      </c>
      <c r="W180" s="46">
        <v>129</v>
      </c>
      <c r="X180" s="46">
        <v>17</v>
      </c>
      <c r="Y180" s="46">
        <v>4</v>
      </c>
      <c r="Z180" s="46">
        <v>8</v>
      </c>
      <c r="AA180" s="46">
        <v>4</v>
      </c>
      <c r="AB180" s="46">
        <v>7</v>
      </c>
      <c r="AC180" s="46">
        <v>1</v>
      </c>
      <c r="AD180" s="46">
        <v>170</v>
      </c>
      <c r="AE180" s="65"/>
      <c r="AF180" s="56">
        <v>1616.4485852600556</v>
      </c>
      <c r="AG180" s="15"/>
      <c r="AH180" s="15"/>
      <c r="AI180" s="15"/>
      <c r="AJ180" s="15"/>
    </row>
    <row r="181" spans="1:108" ht="15" customHeight="1" x14ac:dyDescent="0.25">
      <c r="A181" s="17" t="s">
        <v>24</v>
      </c>
      <c r="B181" s="18"/>
      <c r="C181" s="76">
        <v>8238882.4596055374</v>
      </c>
      <c r="D181" s="19"/>
      <c r="E181" s="25"/>
      <c r="F181" s="24"/>
      <c r="G181" s="19"/>
      <c r="H181" s="25"/>
      <c r="I181" s="27"/>
      <c r="J181" s="25"/>
      <c r="K181" s="25"/>
      <c r="L181" s="25"/>
      <c r="M181" s="25"/>
      <c r="N181" s="19"/>
      <c r="O181" s="19"/>
      <c r="P181" s="19"/>
      <c r="Q181" s="19"/>
      <c r="R181" s="20" t="s">
        <v>20</v>
      </c>
      <c r="S181" s="45">
        <f>SUM(S175:S180)</f>
        <v>11950000</v>
      </c>
      <c r="T181" s="21"/>
      <c r="U181" s="19"/>
      <c r="V181" s="70"/>
      <c r="W181" s="19"/>
      <c r="X181" s="80"/>
      <c r="Y181" s="19"/>
      <c r="AC181"/>
      <c r="AD181" s="84"/>
      <c r="AE181"/>
      <c r="AF181" s="104"/>
      <c r="AG181" s="101"/>
      <c r="AH181" s="101"/>
      <c r="AI181" s="101"/>
      <c r="AJ181" s="10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row>
    <row r="182" spans="1:108" x14ac:dyDescent="0.2">
      <c r="C182" s="9"/>
      <c r="F182" s="24"/>
      <c r="X182" s="82"/>
      <c r="AD182" s="82"/>
      <c r="AF182" s="105"/>
    </row>
    <row r="183" spans="1:108" customFormat="1" ht="15" customHeight="1" x14ac:dyDescent="0.25">
      <c r="A183" s="50" t="s">
        <v>51</v>
      </c>
      <c r="B183" s="8"/>
      <c r="C183" s="9"/>
      <c r="D183" s="8"/>
      <c r="E183" s="24"/>
      <c r="F183" s="24"/>
      <c r="G183" s="8"/>
      <c r="H183" s="24"/>
      <c r="I183" s="8"/>
      <c r="J183" s="24"/>
      <c r="K183" s="24"/>
      <c r="L183" s="24"/>
      <c r="M183" s="24"/>
      <c r="N183" s="8"/>
      <c r="O183" s="8"/>
      <c r="P183" s="8"/>
      <c r="Q183" s="8"/>
      <c r="R183" s="8"/>
      <c r="S183" s="46"/>
      <c r="T183" s="8"/>
      <c r="U183" s="8"/>
      <c r="V183" s="65"/>
      <c r="W183" s="8"/>
      <c r="X183" s="82"/>
      <c r="Y183" s="8"/>
      <c r="Z183" s="8"/>
      <c r="AA183" s="14"/>
      <c r="AB183" s="14"/>
      <c r="AD183" s="84"/>
      <c r="AF183" s="104"/>
      <c r="AG183" s="101"/>
      <c r="AH183" s="101"/>
      <c r="AI183" s="101"/>
      <c r="AJ183" s="101"/>
    </row>
    <row r="184" spans="1:108" customFormat="1" ht="15" customHeight="1" x14ac:dyDescent="0.25">
      <c r="A184" s="8">
        <v>26007</v>
      </c>
      <c r="B184" s="8" t="s">
        <v>471</v>
      </c>
      <c r="C184" s="8" t="s">
        <v>472</v>
      </c>
      <c r="D184" s="8" t="s">
        <v>473</v>
      </c>
      <c r="E184" s="8" t="s">
        <v>505</v>
      </c>
      <c r="F184" s="8">
        <v>79720</v>
      </c>
      <c r="G184" s="8" t="s">
        <v>474</v>
      </c>
      <c r="H184" s="8">
        <v>12</v>
      </c>
      <c r="I184" s="8" t="s">
        <v>475</v>
      </c>
      <c r="J184" s="8"/>
      <c r="K184" s="8"/>
      <c r="L184" s="8"/>
      <c r="M184" s="8"/>
      <c r="N184" s="8" t="s">
        <v>154</v>
      </c>
      <c r="O184" s="8">
        <v>39</v>
      </c>
      <c r="P184" s="8">
        <v>5</v>
      </c>
      <c r="Q184" s="8">
        <v>44</v>
      </c>
      <c r="R184" s="8" t="s">
        <v>87</v>
      </c>
      <c r="S184" s="46">
        <v>1125000</v>
      </c>
      <c r="T184" s="46" t="s">
        <v>179</v>
      </c>
      <c r="U184" s="46" t="s">
        <v>180</v>
      </c>
      <c r="V184" s="65">
        <v>48227950700</v>
      </c>
      <c r="W184" s="46">
        <v>91</v>
      </c>
      <c r="X184" s="46">
        <v>17</v>
      </c>
      <c r="Y184" s="46">
        <v>4</v>
      </c>
      <c r="Z184" s="46">
        <v>8</v>
      </c>
      <c r="AA184" s="46">
        <v>4</v>
      </c>
      <c r="AB184" s="46">
        <v>0</v>
      </c>
      <c r="AC184" s="46">
        <v>0</v>
      </c>
      <c r="AD184" s="46">
        <v>124</v>
      </c>
      <c r="AE184" s="65"/>
      <c r="AF184" s="56">
        <v>5876.4726522987912</v>
      </c>
      <c r="AG184" s="15" t="s">
        <v>524</v>
      </c>
      <c r="AH184" s="15" t="s">
        <v>525</v>
      </c>
      <c r="AI184" s="15" t="s">
        <v>525</v>
      </c>
      <c r="AJ184" s="15" t="s">
        <v>525</v>
      </c>
    </row>
    <row r="185" spans="1:108" ht="15" customHeight="1" x14ac:dyDescent="0.25">
      <c r="A185" s="17" t="s">
        <v>24</v>
      </c>
      <c r="B185" s="18"/>
      <c r="C185" s="76">
        <v>750000</v>
      </c>
      <c r="D185" s="19"/>
      <c r="E185" s="25"/>
      <c r="F185" s="24"/>
      <c r="G185" s="19"/>
      <c r="H185" s="25"/>
      <c r="I185" s="27"/>
      <c r="J185" s="25"/>
      <c r="K185" s="25"/>
      <c r="L185" s="25"/>
      <c r="M185" s="25"/>
      <c r="N185" s="19"/>
      <c r="O185" s="19"/>
      <c r="P185" s="19"/>
      <c r="Q185" s="19"/>
      <c r="R185" s="20" t="s">
        <v>20</v>
      </c>
      <c r="S185" s="45">
        <v>1125000</v>
      </c>
      <c r="T185" s="21"/>
      <c r="U185" s="19"/>
      <c r="V185" s="70"/>
      <c r="W185" s="19"/>
      <c r="X185" s="80"/>
      <c r="Y185" s="19"/>
      <c r="AC185"/>
      <c r="AD185" s="84"/>
      <c r="AE185"/>
      <c r="AF185" s="104"/>
      <c r="AG185" s="101"/>
      <c r="AH185" s="101"/>
      <c r="AI185" s="101"/>
      <c r="AJ185" s="101"/>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row>
    <row r="186" spans="1:108" ht="15" customHeight="1" x14ac:dyDescent="0.2">
      <c r="C186" s="9"/>
      <c r="F186" s="24"/>
      <c r="X186" s="82"/>
      <c r="AD186" s="82"/>
      <c r="AF186" s="105"/>
    </row>
    <row r="187" spans="1:108" ht="15" customHeight="1" x14ac:dyDescent="0.2">
      <c r="A187" s="50" t="s">
        <v>52</v>
      </c>
      <c r="C187" s="9"/>
      <c r="F187" s="24"/>
      <c r="X187" s="82"/>
      <c r="AD187" s="82"/>
      <c r="AF187" s="105"/>
    </row>
    <row r="188" spans="1:108" customFormat="1" ht="15" x14ac:dyDescent="0.25">
      <c r="A188" s="8">
        <v>26079</v>
      </c>
      <c r="B188" s="8" t="s">
        <v>476</v>
      </c>
      <c r="C188" s="8" t="s">
        <v>477</v>
      </c>
      <c r="D188" s="8" t="s">
        <v>478</v>
      </c>
      <c r="E188" s="8" t="s">
        <v>505</v>
      </c>
      <c r="F188" s="8">
        <v>76904</v>
      </c>
      <c r="G188" s="8" t="s">
        <v>479</v>
      </c>
      <c r="H188" s="8">
        <v>12</v>
      </c>
      <c r="I188" s="8" t="s">
        <v>106</v>
      </c>
      <c r="J188" s="8"/>
      <c r="K188" s="8"/>
      <c r="L188" s="8"/>
      <c r="M188" s="8"/>
      <c r="N188" s="8" t="s">
        <v>75</v>
      </c>
      <c r="O188" s="8">
        <v>80</v>
      </c>
      <c r="P188" s="8">
        <v>0</v>
      </c>
      <c r="Q188" s="8">
        <v>80</v>
      </c>
      <c r="R188" s="8" t="s">
        <v>76</v>
      </c>
      <c r="S188" s="46">
        <v>2000000</v>
      </c>
      <c r="T188" s="46" t="s">
        <v>179</v>
      </c>
      <c r="U188" s="46" t="s">
        <v>180</v>
      </c>
      <c r="V188" s="65">
        <v>48451001301</v>
      </c>
      <c r="W188" s="46">
        <v>138</v>
      </c>
      <c r="X188" s="46">
        <v>17</v>
      </c>
      <c r="Y188" s="46">
        <v>4</v>
      </c>
      <c r="Z188" s="46">
        <v>8</v>
      </c>
      <c r="AA188" s="46">
        <v>4</v>
      </c>
      <c r="AB188" s="46">
        <v>0</v>
      </c>
      <c r="AC188" s="46">
        <v>1</v>
      </c>
      <c r="AD188" s="46">
        <v>172</v>
      </c>
      <c r="AE188" s="65"/>
      <c r="AF188" s="56">
        <v>1785.1875910766266</v>
      </c>
      <c r="AG188" s="15" t="s">
        <v>524</v>
      </c>
      <c r="AH188" s="15" t="s">
        <v>525</v>
      </c>
      <c r="AI188" s="15" t="s">
        <v>525</v>
      </c>
      <c r="AJ188" s="15" t="s">
        <v>525</v>
      </c>
    </row>
    <row r="189" spans="1:108" customFormat="1" ht="15" x14ac:dyDescent="0.25">
      <c r="A189" s="8">
        <v>26220</v>
      </c>
      <c r="B189" s="8" t="s">
        <v>486</v>
      </c>
      <c r="C189" s="8" t="s">
        <v>487</v>
      </c>
      <c r="D189" s="8" t="s">
        <v>488</v>
      </c>
      <c r="E189" s="8" t="s">
        <v>505</v>
      </c>
      <c r="F189" s="8">
        <v>79701</v>
      </c>
      <c r="G189" s="8" t="s">
        <v>488</v>
      </c>
      <c r="H189" s="8">
        <v>12</v>
      </c>
      <c r="I189" s="8" t="s">
        <v>106</v>
      </c>
      <c r="J189" s="8"/>
      <c r="K189" s="8"/>
      <c r="L189" s="8"/>
      <c r="M189" s="8"/>
      <c r="N189" s="8" t="s">
        <v>507</v>
      </c>
      <c r="O189" s="8">
        <v>74</v>
      </c>
      <c r="P189" s="8">
        <v>4</v>
      </c>
      <c r="Q189" s="8">
        <v>78</v>
      </c>
      <c r="R189" s="8" t="s">
        <v>76</v>
      </c>
      <c r="S189" s="46">
        <v>2000000</v>
      </c>
      <c r="T189" s="46" t="s">
        <v>203</v>
      </c>
      <c r="U189" s="46" t="s">
        <v>204</v>
      </c>
      <c r="V189" s="65">
        <v>48329010200</v>
      </c>
      <c r="W189" s="46">
        <v>138</v>
      </c>
      <c r="X189" s="46">
        <v>17</v>
      </c>
      <c r="Y189" s="46">
        <v>4</v>
      </c>
      <c r="Z189" s="46">
        <v>8</v>
      </c>
      <c r="AA189" s="46">
        <v>4</v>
      </c>
      <c r="AB189" s="46">
        <v>0</v>
      </c>
      <c r="AC189" s="46">
        <v>1</v>
      </c>
      <c r="AD189" s="46">
        <v>172</v>
      </c>
      <c r="AE189" s="65"/>
      <c r="AF189" s="56">
        <v>2590.8539612686282</v>
      </c>
      <c r="AG189" s="15"/>
      <c r="AH189" s="15"/>
      <c r="AI189" s="15"/>
      <c r="AJ189" s="15"/>
    </row>
    <row r="190" spans="1:108" customFormat="1" ht="15" x14ac:dyDescent="0.25">
      <c r="A190" s="61">
        <v>26154</v>
      </c>
      <c r="B190" s="8" t="s">
        <v>480</v>
      </c>
      <c r="C190" s="8" t="s">
        <v>481</v>
      </c>
      <c r="D190" s="8" t="s">
        <v>482</v>
      </c>
      <c r="E190" s="8" t="s">
        <v>505</v>
      </c>
      <c r="F190" s="8">
        <v>79761</v>
      </c>
      <c r="G190" s="8" t="s">
        <v>483</v>
      </c>
      <c r="H190" s="8">
        <v>12</v>
      </c>
      <c r="I190" s="8" t="s">
        <v>106</v>
      </c>
      <c r="J190" s="8"/>
      <c r="K190" s="8"/>
      <c r="L190" s="8"/>
      <c r="M190" s="8"/>
      <c r="N190" s="8" t="s">
        <v>75</v>
      </c>
      <c r="O190" s="8">
        <v>96</v>
      </c>
      <c r="P190" s="8">
        <v>0</v>
      </c>
      <c r="Q190" s="8">
        <v>96</v>
      </c>
      <c r="R190" s="8" t="s">
        <v>87</v>
      </c>
      <c r="S190" s="46">
        <v>2000000</v>
      </c>
      <c r="T190" s="46" t="s">
        <v>484</v>
      </c>
      <c r="U190" s="46" t="s">
        <v>485</v>
      </c>
      <c r="V190" s="65">
        <v>48135003100</v>
      </c>
      <c r="W190" s="46">
        <v>129</v>
      </c>
      <c r="X190" s="46">
        <v>17</v>
      </c>
      <c r="Y190" s="46">
        <v>4</v>
      </c>
      <c r="Z190" s="46">
        <v>8</v>
      </c>
      <c r="AA190" s="46">
        <v>4</v>
      </c>
      <c r="AB190" s="46">
        <v>7</v>
      </c>
      <c r="AC190" s="46">
        <v>1</v>
      </c>
      <c r="AD190" s="46">
        <v>170</v>
      </c>
      <c r="AE190" s="65"/>
      <c r="AF190" s="56">
        <v>2072.5099919520217</v>
      </c>
      <c r="AG190" s="15"/>
      <c r="AH190" s="15"/>
      <c r="AI190" s="15"/>
      <c r="AJ190" s="15"/>
    </row>
    <row r="191" spans="1:108" ht="15" customHeight="1" x14ac:dyDescent="0.25">
      <c r="A191" s="17" t="s">
        <v>24</v>
      </c>
      <c r="B191" s="18"/>
      <c r="C191" s="76">
        <v>1370676.7283150484</v>
      </c>
      <c r="D191" s="19"/>
      <c r="E191" s="25"/>
      <c r="F191" s="24"/>
      <c r="G191" s="19"/>
      <c r="H191" s="25"/>
      <c r="I191" s="27"/>
      <c r="J191" s="25"/>
      <c r="K191" s="25"/>
      <c r="L191" s="25"/>
      <c r="M191" s="25"/>
      <c r="N191" s="19"/>
      <c r="O191" s="19"/>
      <c r="P191" s="19"/>
      <c r="Q191" s="19"/>
      <c r="R191" s="20" t="s">
        <v>20</v>
      </c>
      <c r="S191" s="45">
        <v>6000000</v>
      </c>
      <c r="T191" s="21"/>
      <c r="U191" s="19"/>
      <c r="V191" s="70"/>
      <c r="W191" s="19"/>
      <c r="X191" s="80"/>
      <c r="Y191" s="19"/>
      <c r="AC191"/>
      <c r="AD191" s="84"/>
      <c r="AE191"/>
      <c r="AF191" s="104"/>
      <c r="AG191" s="101"/>
      <c r="AH191" s="101"/>
      <c r="AI191" s="101"/>
      <c r="AJ191" s="10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row>
    <row r="192" spans="1:108" ht="15" customHeight="1" x14ac:dyDescent="0.2">
      <c r="C192" s="9"/>
      <c r="F192" s="24"/>
      <c r="X192" s="82"/>
      <c r="AD192" s="82"/>
      <c r="AF192" s="105"/>
    </row>
    <row r="193" spans="1:108" ht="15" customHeight="1" x14ac:dyDescent="0.2">
      <c r="A193" s="50" t="s">
        <v>53</v>
      </c>
      <c r="C193" s="9"/>
      <c r="F193" s="24"/>
      <c r="X193" s="82"/>
      <c r="AD193" s="82"/>
      <c r="AF193" s="105"/>
    </row>
    <row r="194" spans="1:108" ht="15" customHeight="1" x14ac:dyDescent="0.25">
      <c r="A194" s="61">
        <v>26127</v>
      </c>
      <c r="B194" s="8" t="s">
        <v>489</v>
      </c>
      <c r="C194" s="8" t="s">
        <v>490</v>
      </c>
      <c r="D194" s="8" t="s">
        <v>491</v>
      </c>
      <c r="E194" s="8" t="s">
        <v>505</v>
      </c>
      <c r="F194" s="8">
        <v>79821</v>
      </c>
      <c r="G194" s="8" t="s">
        <v>492</v>
      </c>
      <c r="H194" s="8">
        <v>13</v>
      </c>
      <c r="I194" s="8" t="s">
        <v>73</v>
      </c>
      <c r="J194" s="8"/>
      <c r="K194" s="8"/>
      <c r="L194" s="8"/>
      <c r="M194" s="8"/>
      <c r="N194" s="8" t="s">
        <v>154</v>
      </c>
      <c r="O194" s="8">
        <v>27</v>
      </c>
      <c r="P194" s="8">
        <v>0</v>
      </c>
      <c r="Q194" s="8">
        <v>27</v>
      </c>
      <c r="R194" s="8" t="s">
        <v>76</v>
      </c>
      <c r="S194" s="46">
        <v>1125000</v>
      </c>
      <c r="T194" s="46" t="s">
        <v>493</v>
      </c>
      <c r="U194" s="46" t="s">
        <v>494</v>
      </c>
      <c r="V194" s="65">
        <v>48141010203</v>
      </c>
      <c r="W194" s="46">
        <v>118</v>
      </c>
      <c r="X194" s="46">
        <v>17</v>
      </c>
      <c r="Y194" s="46">
        <v>4</v>
      </c>
      <c r="Z194" s="46">
        <v>8</v>
      </c>
      <c r="AA194" s="46">
        <v>4</v>
      </c>
      <c r="AB194" s="46">
        <v>0</v>
      </c>
      <c r="AC194" s="46">
        <v>0</v>
      </c>
      <c r="AD194" s="46">
        <v>151</v>
      </c>
      <c r="AE194" s="65"/>
      <c r="AF194" s="56">
        <v>5864.2789870298184</v>
      </c>
      <c r="AG194" s="15" t="s">
        <v>524</v>
      </c>
      <c r="AH194" s="15" t="s">
        <v>525</v>
      </c>
      <c r="AI194" s="15" t="s">
        <v>525</v>
      </c>
      <c r="AJ194" s="15" t="s">
        <v>525</v>
      </c>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row>
    <row r="195" spans="1:108" customFormat="1" ht="15" x14ac:dyDescent="0.25">
      <c r="A195" s="61">
        <v>26128</v>
      </c>
      <c r="B195" s="8" t="s">
        <v>495</v>
      </c>
      <c r="C195" s="8" t="s">
        <v>496</v>
      </c>
      <c r="D195" s="8" t="s">
        <v>497</v>
      </c>
      <c r="E195" s="8" t="s">
        <v>505</v>
      </c>
      <c r="F195" s="8">
        <v>79838</v>
      </c>
      <c r="G195" s="8" t="s">
        <v>492</v>
      </c>
      <c r="H195" s="8">
        <v>13</v>
      </c>
      <c r="I195" s="8" t="s">
        <v>73</v>
      </c>
      <c r="J195" s="8"/>
      <c r="K195" s="8"/>
      <c r="L195" s="8"/>
      <c r="M195" s="8"/>
      <c r="N195" s="8" t="s">
        <v>154</v>
      </c>
      <c r="O195" s="8">
        <v>30</v>
      </c>
      <c r="P195" s="8">
        <v>0</v>
      </c>
      <c r="Q195" s="8">
        <v>30</v>
      </c>
      <c r="R195" s="8" t="s">
        <v>76</v>
      </c>
      <c r="S195" s="46">
        <v>1125000</v>
      </c>
      <c r="T195" s="46" t="s">
        <v>493</v>
      </c>
      <c r="U195" s="46" t="s">
        <v>494</v>
      </c>
      <c r="V195" s="65">
        <v>48141010505</v>
      </c>
      <c r="W195" s="46">
        <v>123</v>
      </c>
      <c r="X195" s="46">
        <v>0</v>
      </c>
      <c r="Y195" s="46">
        <v>4</v>
      </c>
      <c r="Z195" s="46">
        <v>8</v>
      </c>
      <c r="AA195" s="46">
        <v>4</v>
      </c>
      <c r="AB195" s="46">
        <v>0</v>
      </c>
      <c r="AC195" s="46">
        <v>0</v>
      </c>
      <c r="AD195" s="46">
        <v>139</v>
      </c>
      <c r="AE195" s="65"/>
      <c r="AF195" s="56">
        <v>4876.9628070736744</v>
      </c>
      <c r="AG195" s="15"/>
      <c r="AH195" s="15"/>
      <c r="AI195" s="15"/>
      <c r="AJ195" s="15"/>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row>
    <row r="196" spans="1:108" ht="15" customHeight="1" x14ac:dyDescent="0.25">
      <c r="A196" s="17" t="s">
        <v>24</v>
      </c>
      <c r="B196" s="18"/>
      <c r="C196" s="76">
        <v>750000</v>
      </c>
      <c r="D196" s="19"/>
      <c r="E196" s="25"/>
      <c r="F196" s="24"/>
      <c r="G196" s="19"/>
      <c r="H196" s="25"/>
      <c r="I196" s="27"/>
      <c r="J196" s="25"/>
      <c r="K196" s="25"/>
      <c r="L196" s="25"/>
      <c r="M196" s="25"/>
      <c r="N196" s="19"/>
      <c r="O196" s="19"/>
      <c r="P196" s="19"/>
      <c r="Q196" s="19"/>
      <c r="R196" s="20" t="s">
        <v>20</v>
      </c>
      <c r="S196" s="45">
        <v>2250000</v>
      </c>
      <c r="T196" s="21"/>
      <c r="U196" s="19"/>
      <c r="V196" s="70"/>
      <c r="W196" s="19"/>
      <c r="X196" s="80"/>
      <c r="Y196" s="19"/>
      <c r="AC196"/>
      <c r="AD196" s="84"/>
      <c r="AE196"/>
      <c r="AF196" s="104"/>
      <c r="AG196" s="101"/>
      <c r="AH196" s="101"/>
      <c r="AI196" s="101"/>
      <c r="AJ196" s="101"/>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row>
    <row r="197" spans="1:108" ht="15" customHeight="1" x14ac:dyDescent="0.2">
      <c r="C197" s="9"/>
      <c r="F197" s="24"/>
      <c r="X197" s="82"/>
      <c r="AD197" s="82"/>
      <c r="AF197" s="105"/>
    </row>
    <row r="198" spans="1:108" customFormat="1" ht="15" customHeight="1" x14ac:dyDescent="0.25">
      <c r="A198" s="50" t="s">
        <v>54</v>
      </c>
      <c r="B198" s="8"/>
      <c r="C198" s="9"/>
      <c r="D198" s="8"/>
      <c r="E198" s="24"/>
      <c r="F198" s="24"/>
      <c r="G198" s="8"/>
      <c r="H198" s="24"/>
      <c r="I198" s="8"/>
      <c r="J198" s="24"/>
      <c r="K198" s="24"/>
      <c r="L198" s="24"/>
      <c r="M198" s="24"/>
      <c r="N198" s="8"/>
      <c r="O198" s="8"/>
      <c r="P198" s="8"/>
      <c r="Q198" s="8"/>
      <c r="R198" s="8"/>
      <c r="S198" s="46"/>
      <c r="T198" s="8"/>
      <c r="U198" s="8"/>
      <c r="V198" s="65"/>
      <c r="W198" s="8"/>
      <c r="X198" s="82"/>
      <c r="Y198" s="8"/>
      <c r="Z198" s="8"/>
      <c r="AA198" s="14"/>
      <c r="AB198" s="14"/>
      <c r="AD198" s="84"/>
      <c r="AF198" s="104"/>
      <c r="AG198" s="101"/>
      <c r="AH198" s="101"/>
      <c r="AI198" s="101"/>
      <c r="AJ198" s="101"/>
    </row>
    <row r="199" spans="1:108" customFormat="1" ht="15" customHeight="1" x14ac:dyDescent="0.25">
      <c r="A199" s="8">
        <v>26245</v>
      </c>
      <c r="B199" s="8" t="s">
        <v>500</v>
      </c>
      <c r="C199" s="8" t="s">
        <v>501</v>
      </c>
      <c r="D199" s="8" t="s">
        <v>492</v>
      </c>
      <c r="E199" s="8" t="s">
        <v>505</v>
      </c>
      <c r="F199" s="8">
        <v>79905</v>
      </c>
      <c r="G199" s="8" t="s">
        <v>492</v>
      </c>
      <c r="H199" s="8">
        <v>13</v>
      </c>
      <c r="I199" s="8" t="s">
        <v>106</v>
      </c>
      <c r="J199" s="8"/>
      <c r="K199" s="8"/>
      <c r="L199" s="8" t="s">
        <v>74</v>
      </c>
      <c r="M199" s="8"/>
      <c r="N199" s="8" t="s">
        <v>154</v>
      </c>
      <c r="O199" s="8">
        <v>72</v>
      </c>
      <c r="P199" s="8">
        <v>0</v>
      </c>
      <c r="Q199" s="8">
        <v>72</v>
      </c>
      <c r="R199" s="8" t="s">
        <v>87</v>
      </c>
      <c r="S199" s="46">
        <v>2000000</v>
      </c>
      <c r="T199" s="46" t="s">
        <v>502</v>
      </c>
      <c r="U199" s="46" t="s">
        <v>204</v>
      </c>
      <c r="V199" s="65">
        <v>48141003100</v>
      </c>
      <c r="W199" s="46">
        <v>110</v>
      </c>
      <c r="X199" s="46">
        <v>17</v>
      </c>
      <c r="Y199" s="46">
        <v>4</v>
      </c>
      <c r="Z199" s="46">
        <v>8</v>
      </c>
      <c r="AA199" s="46">
        <v>4</v>
      </c>
      <c r="AB199" s="46">
        <v>7</v>
      </c>
      <c r="AC199" s="46">
        <v>1</v>
      </c>
      <c r="AD199" s="46">
        <v>151</v>
      </c>
      <c r="AE199" s="65"/>
      <c r="AF199" s="56">
        <v>3015.187123321457</v>
      </c>
      <c r="AG199" s="15" t="s">
        <v>524</v>
      </c>
      <c r="AH199" s="15" t="s">
        <v>525</v>
      </c>
      <c r="AI199" s="15" t="s">
        <v>525</v>
      </c>
      <c r="AJ199" s="15" t="s">
        <v>526</v>
      </c>
    </row>
    <row r="200" spans="1:108" customFormat="1" ht="15" customHeight="1" x14ac:dyDescent="0.25">
      <c r="A200" s="8">
        <v>26246</v>
      </c>
      <c r="B200" s="8" t="s">
        <v>503</v>
      </c>
      <c r="C200" s="8" t="s">
        <v>504</v>
      </c>
      <c r="D200" s="8" t="s">
        <v>492</v>
      </c>
      <c r="E200" s="8" t="s">
        <v>505</v>
      </c>
      <c r="F200" s="8">
        <v>79938</v>
      </c>
      <c r="G200" s="8" t="s">
        <v>492</v>
      </c>
      <c r="H200" s="8">
        <v>13</v>
      </c>
      <c r="I200" s="8" t="s">
        <v>106</v>
      </c>
      <c r="J200" s="8"/>
      <c r="K200" s="8"/>
      <c r="L200" s="8" t="s">
        <v>74</v>
      </c>
      <c r="M200" s="8"/>
      <c r="N200" s="8" t="s">
        <v>154</v>
      </c>
      <c r="O200" s="8">
        <v>64</v>
      </c>
      <c r="P200" s="8">
        <v>0</v>
      </c>
      <c r="Q200" s="8">
        <v>64</v>
      </c>
      <c r="R200" s="8" t="s">
        <v>87</v>
      </c>
      <c r="S200" s="46">
        <v>1587568</v>
      </c>
      <c r="T200" s="46" t="s">
        <v>502</v>
      </c>
      <c r="U200" s="46" t="s">
        <v>204</v>
      </c>
      <c r="V200" s="65">
        <v>48141010329</v>
      </c>
      <c r="W200" s="46">
        <v>117</v>
      </c>
      <c r="X200" s="46">
        <v>17</v>
      </c>
      <c r="Y200" s="46">
        <v>4</v>
      </c>
      <c r="Z200" s="46">
        <v>8</v>
      </c>
      <c r="AA200" s="46">
        <v>4</v>
      </c>
      <c r="AB200" s="46">
        <v>0</v>
      </c>
      <c r="AC200" s="46">
        <v>1</v>
      </c>
      <c r="AD200" s="46">
        <v>151</v>
      </c>
      <c r="AE200" s="65"/>
      <c r="AF200" s="56">
        <v>5725.4046284838469</v>
      </c>
      <c r="AG200" s="15" t="s">
        <v>524</v>
      </c>
      <c r="AH200" s="15" t="s">
        <v>525</v>
      </c>
      <c r="AI200" s="15" t="s">
        <v>525</v>
      </c>
      <c r="AJ200" s="15" t="s">
        <v>526</v>
      </c>
    </row>
    <row r="201" spans="1:108" customFormat="1" ht="15" x14ac:dyDescent="0.25">
      <c r="A201" s="8">
        <v>26130</v>
      </c>
      <c r="B201" s="8" t="s">
        <v>498</v>
      </c>
      <c r="C201" s="8" t="s">
        <v>499</v>
      </c>
      <c r="D201" s="8" t="s">
        <v>492</v>
      </c>
      <c r="E201" s="8" t="s">
        <v>505</v>
      </c>
      <c r="F201" s="8">
        <v>79938</v>
      </c>
      <c r="G201" s="8" t="s">
        <v>492</v>
      </c>
      <c r="H201" s="8">
        <v>13</v>
      </c>
      <c r="I201" s="8" t="s">
        <v>106</v>
      </c>
      <c r="J201" s="8"/>
      <c r="K201" s="8"/>
      <c r="L201" s="8"/>
      <c r="M201" s="8"/>
      <c r="N201" s="8" t="s">
        <v>154</v>
      </c>
      <c r="O201" s="8">
        <v>40</v>
      </c>
      <c r="P201" s="8">
        <v>0</v>
      </c>
      <c r="Q201" s="8">
        <v>40</v>
      </c>
      <c r="R201" s="8" t="s">
        <v>76</v>
      </c>
      <c r="S201" s="46">
        <v>1660000</v>
      </c>
      <c r="T201" s="46" t="s">
        <v>493</v>
      </c>
      <c r="U201" s="46" t="s">
        <v>494</v>
      </c>
      <c r="V201" s="65">
        <v>48141010368</v>
      </c>
      <c r="W201" s="46">
        <v>134</v>
      </c>
      <c r="X201" s="46">
        <v>0</v>
      </c>
      <c r="Y201" s="46">
        <v>4</v>
      </c>
      <c r="Z201" s="46">
        <v>8</v>
      </c>
      <c r="AA201" s="46">
        <v>4</v>
      </c>
      <c r="AB201" s="46">
        <v>0</v>
      </c>
      <c r="AC201" s="46">
        <v>1</v>
      </c>
      <c r="AD201" s="46">
        <v>151</v>
      </c>
      <c r="AE201" s="65"/>
      <c r="AF201" s="56">
        <v>7850.3663838200428</v>
      </c>
      <c r="AG201" s="15"/>
      <c r="AH201" s="15"/>
      <c r="AI201" s="15"/>
      <c r="AJ201" s="15"/>
    </row>
    <row r="202" spans="1:108" ht="15" x14ac:dyDescent="0.25">
      <c r="A202" s="17" t="s">
        <v>24</v>
      </c>
      <c r="B202" s="18"/>
      <c r="C202" s="75">
        <v>3681761.0273249238</v>
      </c>
      <c r="D202" s="19"/>
      <c r="E202" s="25"/>
      <c r="F202" s="19"/>
      <c r="H202" s="25"/>
      <c r="I202" s="27"/>
      <c r="J202" s="25"/>
      <c r="K202" s="25"/>
      <c r="L202" s="25"/>
      <c r="M202" s="25"/>
      <c r="N202" s="19"/>
      <c r="O202" s="19"/>
      <c r="P202" s="19"/>
      <c r="Q202" s="19"/>
      <c r="R202" s="20" t="s">
        <v>20</v>
      </c>
      <c r="S202" s="45">
        <f>SUM(S199:S201)</f>
        <v>5247568</v>
      </c>
      <c r="T202" s="21"/>
      <c r="U202" s="19"/>
      <c r="V202" s="70"/>
      <c r="W202" s="19"/>
      <c r="X202" s="80"/>
      <c r="Y202" s="19"/>
      <c r="AC202"/>
      <c r="AD202" s="84"/>
      <c r="AE202"/>
      <c r="AF202" s="104"/>
      <c r="AG202" s="101"/>
      <c r="AH202" s="101"/>
      <c r="AI202" s="101"/>
      <c r="AJ202" s="101"/>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row>
    <row r="203" spans="1:108" x14ac:dyDescent="0.2">
      <c r="C203" s="62"/>
      <c r="X203" s="82"/>
      <c r="AD203" s="82"/>
      <c r="AF203" s="105"/>
    </row>
    <row r="204" spans="1:108" ht="15" customHeight="1" x14ac:dyDescent="0.2">
      <c r="A204" s="51" t="s">
        <v>59</v>
      </c>
      <c r="B204" s="28"/>
      <c r="C204" s="74">
        <f>SUM(C202,C196,C191,C185,C181,C172,C167,C162,C157,C149,C144,C138,C133,C125,C121,C103,C97,C92,C88,C83,C78,C59,C54,C49,C44,C36,C30)</f>
        <v>114360099.536</v>
      </c>
      <c r="D204" s="28" t="s">
        <v>67</v>
      </c>
      <c r="E204" s="30"/>
      <c r="F204" s="87">
        <v>107</v>
      </c>
      <c r="G204" s="28"/>
      <c r="H204" s="30"/>
      <c r="I204" s="28"/>
      <c r="J204" s="30"/>
      <c r="K204" s="108" t="s">
        <v>55</v>
      </c>
      <c r="L204" s="108"/>
      <c r="M204" s="108"/>
      <c r="N204" s="108"/>
      <c r="O204" s="108"/>
      <c r="P204" s="108"/>
      <c r="Q204" s="108"/>
      <c r="R204" s="108"/>
      <c r="S204" s="88">
        <f>SUM(S202,S196,S191,S185,S181,S172,S167,S162,S157,S149,S144,S138,S133,S121,S103,S97,S92,S88,S83,S78,S59,S54,S49,S44,S36,S30)</f>
        <v>177505688.88574502</v>
      </c>
      <c r="T204" s="29"/>
      <c r="X204" s="82"/>
      <c r="AD204" s="82"/>
    </row>
    <row r="205" spans="1:108" x14ac:dyDescent="0.2">
      <c r="X205" s="82"/>
      <c r="AD205" s="82"/>
    </row>
    <row r="207" spans="1:108" ht="15" x14ac:dyDescent="0.25">
      <c r="A207"/>
    </row>
    <row r="208" spans="1:108"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row r="219" spans="1:1" ht="15" x14ac:dyDescent="0.25">
      <c r="A219"/>
    </row>
    <row r="220" spans="1:1" ht="15" x14ac:dyDescent="0.25">
      <c r="A220"/>
    </row>
    <row r="221" spans="1:1" ht="15" x14ac:dyDescent="0.25">
      <c r="A221"/>
    </row>
    <row r="222" spans="1:1" ht="15" x14ac:dyDescent="0.25">
      <c r="A222"/>
    </row>
    <row r="223" spans="1:1" ht="15" x14ac:dyDescent="0.25">
      <c r="A223"/>
    </row>
  </sheetData>
  <sheetProtection formatCells="0" formatColumns="0" formatRows="0" insertColumns="0" insertRows="0" insertHyperlinks="0" deleteColumns="0" deleteRows="0" sort="0" autoFilter="0" pivotTables="0"/>
  <sortState xmlns:xlrd2="http://schemas.microsoft.com/office/spreadsheetml/2017/richdata2" ref="A199:DD201">
    <sortCondition sortBy="cellColor" ref="A199:A201" dxfId="1"/>
  </sortState>
  <mergeCells count="5">
    <mergeCell ref="A6:M9"/>
    <mergeCell ref="K204:R204"/>
    <mergeCell ref="A10:B10"/>
    <mergeCell ref="D10:U10"/>
    <mergeCell ref="S7:W9"/>
  </mergeCells>
  <phoneticPr fontId="18" type="noConversion"/>
  <pageMargins left="0.5" right="0.3" top="0.4" bottom="0.4" header="0.3" footer="0.3"/>
  <pageSetup paperSize="5" scale="52" fitToHeight="6" orientation="landscape" r:id="rId1"/>
  <rowBreaks count="4" manualBreakCount="4">
    <brk id="59" max="35" man="1"/>
    <brk id="84" max="35" man="1"/>
    <brk id="118" max="35" man="1"/>
    <brk id="185"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29B3-2BB3-4FE8-8525-FAFC42009843}">
  <dimension ref="A1:D12"/>
  <sheetViews>
    <sheetView workbookViewId="0">
      <selection activeCell="B37" sqref="B37"/>
    </sheetView>
  </sheetViews>
  <sheetFormatPr defaultRowHeight="15" x14ac:dyDescent="0.25"/>
  <cols>
    <col min="1" max="1" width="16.140625" customWidth="1"/>
    <col min="2" max="2" width="24.7109375" customWidth="1"/>
    <col min="3" max="4" width="16.140625" customWidth="1"/>
  </cols>
  <sheetData>
    <row r="1" spans="1:4" ht="20.25" x14ac:dyDescent="0.3">
      <c r="A1" s="112" t="s">
        <v>510</v>
      </c>
      <c r="B1" s="112"/>
      <c r="C1" s="112"/>
      <c r="D1" s="112"/>
    </row>
    <row r="2" spans="1:4" x14ac:dyDescent="0.25">
      <c r="A2" s="113" t="s">
        <v>511</v>
      </c>
      <c r="B2" s="113"/>
      <c r="C2" s="113"/>
      <c r="D2" s="113"/>
    </row>
    <row r="3" spans="1:4" x14ac:dyDescent="0.25">
      <c r="A3" s="113"/>
      <c r="B3" s="113"/>
      <c r="C3" s="113"/>
      <c r="D3" s="113"/>
    </row>
    <row r="4" spans="1:4" x14ac:dyDescent="0.25">
      <c r="A4" s="113"/>
      <c r="B4" s="113"/>
      <c r="C4" s="113"/>
      <c r="D4" s="113"/>
    </row>
    <row r="5" spans="1:4" x14ac:dyDescent="0.25">
      <c r="A5" s="113"/>
      <c r="B5" s="113"/>
      <c r="C5" s="113"/>
      <c r="D5" s="113"/>
    </row>
    <row r="6" spans="1:4" x14ac:dyDescent="0.25">
      <c r="A6" s="90"/>
      <c r="B6" s="90"/>
      <c r="C6" s="90"/>
      <c r="D6" s="90"/>
    </row>
    <row r="7" spans="1:4" x14ac:dyDescent="0.25">
      <c r="A7" s="91" t="s">
        <v>0</v>
      </c>
      <c r="B7" s="92" t="s">
        <v>2</v>
      </c>
      <c r="C7" s="92" t="s">
        <v>512</v>
      </c>
      <c r="D7" s="93" t="s">
        <v>513</v>
      </c>
    </row>
    <row r="8" spans="1:4" x14ac:dyDescent="0.25">
      <c r="A8" s="94">
        <v>22008</v>
      </c>
      <c r="B8" s="94" t="s">
        <v>515</v>
      </c>
      <c r="C8" s="95">
        <v>144397</v>
      </c>
      <c r="D8" s="96">
        <v>46043</v>
      </c>
    </row>
    <row r="9" spans="1:4" x14ac:dyDescent="0.25">
      <c r="A9" s="94">
        <v>24001</v>
      </c>
      <c r="B9" s="94" t="s">
        <v>514</v>
      </c>
      <c r="C9" s="95">
        <v>2000000</v>
      </c>
      <c r="D9" s="96">
        <v>46128</v>
      </c>
    </row>
    <row r="10" spans="1:4" x14ac:dyDescent="0.25">
      <c r="A10" s="94">
        <v>23171</v>
      </c>
      <c r="B10" s="94" t="s">
        <v>517</v>
      </c>
      <c r="C10" s="95">
        <v>12631</v>
      </c>
      <c r="D10" s="96">
        <v>46174</v>
      </c>
    </row>
    <row r="11" spans="1:4" x14ac:dyDescent="0.25">
      <c r="A11" s="94">
        <v>22231</v>
      </c>
      <c r="B11" s="94" t="s">
        <v>518</v>
      </c>
      <c r="C11" s="95">
        <v>1627133</v>
      </c>
      <c r="D11" s="96">
        <v>46199</v>
      </c>
    </row>
    <row r="12" spans="1:4" x14ac:dyDescent="0.25">
      <c r="A12" s="94">
        <v>24179</v>
      </c>
      <c r="B12" s="94" t="s">
        <v>519</v>
      </c>
      <c r="C12" s="95">
        <v>1058716</v>
      </c>
      <c r="D12" s="96">
        <v>46204</v>
      </c>
    </row>
  </sheetData>
  <mergeCells count="2">
    <mergeCell ref="A1:D1"/>
    <mergeCell ref="A2: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Submissions</vt:lpstr>
      <vt:lpstr>Credit Returns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2026-07-23T17:41:05Z</dcterms:modified>
  <cp:category>2020 9HTC preapps</cp:category>
</cp:coreProperties>
</file>