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8"/>
  </bookViews>
  <sheets>
    <sheet name="HOME-ARP NHTF Set-Aside Log 8.4" sheetId="2" r:id="rId1"/>
    <sheet name="HOME-ARP NHTF Set-Aside Log 2.8" sheetId="1"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21" i="2" l="1"/>
  <c r="G20" i="2"/>
  <c r="G22" i="2" l="1"/>
  <c r="I20" i="2"/>
  <c r="G19" i="1" l="1"/>
  <c r="G20" i="1" s="1"/>
  <c r="I20" i="1" l="1"/>
</calcChain>
</file>

<file path=xl/sharedStrings.xml><?xml version="1.0" encoding="utf-8"?>
<sst xmlns="http://schemas.openxmlformats.org/spreadsheetml/2006/main" count="96" uniqueCount="43">
  <si>
    <t xml:space="preserve">Total Set Aside Funding Level: </t>
  </si>
  <si>
    <t>TDHCA  #</t>
  </si>
  <si>
    <t>Property Name</t>
  </si>
  <si>
    <t>Property City</t>
  </si>
  <si>
    <t>Property County</t>
  </si>
  <si>
    <t>Region</t>
  </si>
  <si>
    <t xml:space="preserve">Housing Activity ¹ </t>
  </si>
  <si>
    <t>Target Population</t>
  </si>
  <si>
    <t>Total Units</t>
  </si>
  <si>
    <t>Layering ²</t>
  </si>
  <si>
    <t>Application Acceptance Date</t>
  </si>
  <si>
    <t>Comments</t>
  </si>
  <si>
    <t>NC</t>
  </si>
  <si>
    <t>Austin</t>
  </si>
  <si>
    <t>Travis</t>
  </si>
  <si>
    <t>Supportive</t>
  </si>
  <si>
    <t>Burnet Place Apartments</t>
  </si>
  <si>
    <t>Samano Apartments</t>
  </si>
  <si>
    <t>Brownsville</t>
  </si>
  <si>
    <t>Cameron</t>
  </si>
  <si>
    <t>ADR</t>
  </si>
  <si>
    <t xml:space="preserve">Total Amount Requested </t>
  </si>
  <si>
    <t>Total Amount Awarded</t>
  </si>
  <si>
    <t xml:space="preserve">Applications sorted by Application Acceptance Date. </t>
  </si>
  <si>
    <t>2= Layering of Other Department Funds: 9%=9% Competitive Tax Credits, 4%=4% Noncompetitive Tax Credits, NHTF = National Housing Trust Fund</t>
  </si>
  <si>
    <t>NHTF 20501</t>
  </si>
  <si>
    <t>NHTF 20504</t>
  </si>
  <si>
    <t>HOME-ARP Request</t>
  </si>
  <si>
    <t>Remaining Funding Still Available for Application</t>
  </si>
  <si>
    <t>The following data was compiled using information submitted by each applicant. While this data has been reviewed or verified by the Department, errors may still be present. Those reviewing the log are advised to use caution in reaching any definitive conclusions based on this information alone.  Where Applications are layered with Multifamily Direct Loan Funds or 9% or 4% Tax Credits, the Applications are also subject to evaluation under the Department criteria for those fund sources. Applicants are encouraged to review 10 TAC §11.1(b) concerning Due Diligence and Applicant Responsibility, along with 10 TAC Chapter 11 Subchapter C related to Application Submission Requirements, Ineligibility Criteria, Board Decisions  and Waiver of Rules. This log will be updated periodically as staff completes application reviews and as more applications are received. The HOME-ARP Rental Application Log is presented for informational use only, and does not represent a conclusion or judgment by TDHCA, its staff or Board. Applicants that identify an error in the log should contact Naomi Cantu at naomi.cantu@tdhca.state.tx.us as soon as possible. Identification of an error early does not guarantee that the error can be addressed administratively.</t>
  </si>
  <si>
    <t>Withdrawn. Originally requested $3,492,714 with 61 total units.</t>
  </si>
  <si>
    <t>n/a - withdrawn</t>
  </si>
  <si>
    <t>Originally summited 8/22/2022, but acceptance date adjusted due to suspension during review process.</t>
  </si>
  <si>
    <t>1 = Housing Activity: NC=New Construction, R=Rehabilitation, ADR= Adaptive Reuse</t>
  </si>
  <si>
    <t>Awarded 1/8/2023.</t>
  </si>
  <si>
    <t>2022 HOME-ARP National Housing Trust Fund (NHTF) Set-Aside</t>
  </si>
  <si>
    <t>Updated 2/8/2023</t>
  </si>
  <si>
    <t>Note: Original amount in set-aside was $10,000,000, which was reduced to $8,127,359 after December 31, 2022 to equal the applications in process.</t>
  </si>
  <si>
    <t xml:space="preserve">HOME American Rescue Plan (HOME-ARP) Program - National Housing Trust Fund Set-Aside Application Log </t>
  </si>
  <si>
    <t>Awarded 7/27/23</t>
  </si>
  <si>
    <t>Updated 8/4/2023</t>
  </si>
  <si>
    <t>Remaining Funding</t>
  </si>
  <si>
    <t>Note: Original amount in set-aside was $10,000,000, which was reduced to $8,127,359 after December 31, 2022 to equal the applications in process. The set-aside closed December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</si>
</sst>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_);[Red]\(&quot;$&quot;#,##0\)"/>
    <numFmt numFmtId="42" formatCode="_(&quot;$&quot;* #,##0_);_(&quot;$&quot;* \(#,##0\);_(&quot;$&quot;* &quot;-&quot;_);_(@_)"/>
    <numFmt numFmtId="44" formatCode="_(&quot;$&quot;* #,##0.00_);_(&quot;$&quot;* \(#,##0.00\);_(&quot;$&quot;* &quot;-&quot;??_);_(@_)"/>
    <numFmt numFmtId="164" formatCode="_(&quot;$&quot;* #,##0_);_(&quot;$&quot;* \(#,##0\);_(&quot;$&quot;* &quot;-&quot;??_);_(@_)"/>
  </numFmts>
  <fonts count="12" x14ac:knownFonts="1">
    <font>
      <sz val="11"/>
      <color theme="1"/>
      <name val="Calibri"/>
      <family val="2"/>
      <scheme val="minor"/>
    </font>
    <font>
      <sz val="12"/>
      <color theme="1"/>
      <name val="Calibri"/>
      <family val="2"/>
      <scheme val="minor"/>
    </font>
    <font>
      <sz val="11"/>
      <color theme="1"/>
      <name val="Calibri"/>
      <family val="2"/>
      <scheme val="minor"/>
    </font>
    <font>
      <b/>
      <sz val="12"/>
      <color theme="1"/>
      <name val="Calibri"/>
      <family val="2"/>
      <scheme val="minor"/>
    </font>
    <font>
      <sz val="12"/>
      <color theme="1"/>
      <name val="Calibri"/>
      <family val="2"/>
      <scheme val="minor"/>
    </font>
    <font>
      <sz val="9"/>
      <color theme="1"/>
      <name val="Calibri"/>
      <family val="2"/>
      <scheme val="minor"/>
    </font>
    <font>
      <i/>
      <sz val="9"/>
      <color theme="1"/>
      <name val="Calibri"/>
      <family val="2"/>
      <scheme val="minor"/>
    </font>
    <font>
      <sz val="10"/>
      <color indexed="8"/>
      <name val="Arial"/>
      <family val="2"/>
    </font>
    <font>
      <b/>
      <sz val="12"/>
      <color indexed="8"/>
      <name val="Calibri"/>
      <family val="2"/>
      <scheme val="minor"/>
    </font>
    <font>
      <sz val="12"/>
      <color indexed="8"/>
      <name val="Calibri"/>
      <family val="2"/>
      <scheme val="minor"/>
    </font>
    <font>
      <sz val="12"/>
      <color rgb="FFFF0000"/>
      <name val="Calibri"/>
      <family val="2"/>
      <scheme val="minor"/>
    </font>
    <font>
      <b/>
      <sz val="11"/>
      <color theme="1"/>
      <name val="Calibri"/>
      <family val="2"/>
      <scheme val="minor"/>
    </font>
  </fonts>
  <fills count="4">
    <fill>
      <patternFill patternType="none"/>
    </fill>
    <fill>
      <patternFill patternType="gray125"/>
    </fill>
    <fill>
      <patternFill patternType="solid">
        <fgColor theme="0"/>
        <bgColor indexed="64"/>
      </patternFill>
    </fill>
    <fill>
      <patternFill patternType="solid">
        <fgColor theme="0" tint="-0.249977111117893"/>
        <bgColor indexed="64"/>
      </patternFill>
    </fill>
  </fills>
  <borders count="17">
    <border>
      <left/>
      <right/>
      <top/>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s>
  <cellStyleXfs count="3">
    <xf numFmtId="0" fontId="0" fillId="0" borderId="0"/>
    <xf numFmtId="44" fontId="2" fillId="0" borderId="0" applyFont="0" applyFill="0" applyBorder="0" applyAlignment="0" applyProtection="0"/>
    <xf numFmtId="0" fontId="7" fillId="0" borderId="0"/>
  </cellStyleXfs>
  <cellXfs count="77">
    <xf numFmtId="0" fontId="0" fillId="0" borderId="0" xfId="0"/>
    <xf numFmtId="0" fontId="6" fillId="2" borderId="1" xfId="0" applyFont="1" applyFill="1" applyBorder="1" applyAlignment="1">
      <alignment horizontal="left" vertical="center" wrapText="1"/>
    </xf>
    <xf numFmtId="0" fontId="0" fillId="0" borderId="1" xfId="0" applyFont="1" applyBorder="1" applyAlignment="1">
      <alignment horizontal="left" vertical="center" wrapText="1"/>
    </xf>
    <xf numFmtId="0" fontId="5" fillId="2" borderId="1" xfId="0" applyFont="1" applyFill="1" applyBorder="1" applyAlignment="1">
      <alignment horizontal="left" vertical="center" wrapText="1"/>
    </xf>
    <xf numFmtId="0" fontId="4" fillId="0" borderId="0" xfId="0" applyFont="1" applyFill="1" applyBorder="1" applyAlignment="1">
      <alignment horizontal="left"/>
    </xf>
    <xf numFmtId="0" fontId="0" fillId="0" borderId="0" xfId="0" applyFont="1" applyFill="1" applyAlignment="1">
      <alignment wrapText="1"/>
    </xf>
    <xf numFmtId="0" fontId="0" fillId="0" borderId="0" xfId="0" applyFont="1" applyFill="1" applyBorder="1" applyAlignment="1"/>
    <xf numFmtId="0" fontId="0" fillId="0" borderId="2" xfId="0" applyFont="1" applyFill="1" applyBorder="1" applyAlignment="1">
      <alignment wrapText="1"/>
    </xf>
    <xf numFmtId="0" fontId="9" fillId="3" borderId="5" xfId="2" applyFont="1" applyFill="1" applyBorder="1" applyAlignment="1">
      <alignment horizontal="center" wrapText="1"/>
    </xf>
    <xf numFmtId="0" fontId="4" fillId="0" borderId="11" xfId="0" applyFont="1" applyFill="1" applyBorder="1" applyAlignment="1">
      <alignment horizontal="center"/>
    </xf>
    <xf numFmtId="0" fontId="3" fillId="0" borderId="12" xfId="0" applyFont="1" applyFill="1" applyBorder="1" applyAlignment="1">
      <alignment horizontal="center" vertical="top" wrapText="1"/>
    </xf>
    <xf numFmtId="3" fontId="3" fillId="0" borderId="12" xfId="0" applyNumberFormat="1" applyFont="1" applyFill="1" applyBorder="1" applyAlignment="1">
      <alignment horizontal="center" wrapText="1"/>
    </xf>
    <xf numFmtId="0" fontId="3" fillId="0" borderId="9" xfId="0" applyFont="1" applyFill="1" applyBorder="1" applyAlignment="1">
      <alignment horizontal="center" wrapText="1"/>
    </xf>
    <xf numFmtId="0" fontId="4" fillId="0" borderId="8" xfId="0" applyFont="1" applyFill="1" applyBorder="1" applyAlignment="1">
      <alignment horizontal="center"/>
    </xf>
    <xf numFmtId="0" fontId="3" fillId="0" borderId="7" xfId="0" applyFont="1" applyFill="1" applyBorder="1" applyAlignment="1">
      <alignment horizontal="center" vertical="top" wrapText="1"/>
    </xf>
    <xf numFmtId="3" fontId="3" fillId="0" borderId="7" xfId="0" applyNumberFormat="1" applyFont="1" applyFill="1" applyBorder="1" applyAlignment="1">
      <alignment horizontal="center" vertical="top" wrapText="1"/>
    </xf>
    <xf numFmtId="0" fontId="3" fillId="0" borderId="10" xfId="0" applyFont="1" applyFill="1" applyBorder="1" applyAlignment="1">
      <alignment horizontal="center" vertical="top" wrapText="1"/>
    </xf>
    <xf numFmtId="44" fontId="3" fillId="0" borderId="6" xfId="0" applyNumberFormat="1" applyFont="1" applyFill="1" applyBorder="1" applyAlignment="1">
      <alignment horizontal="center" vertical="top" wrapText="1"/>
    </xf>
    <xf numFmtId="0" fontId="3" fillId="0" borderId="7" xfId="0" applyFont="1" applyFill="1" applyBorder="1" applyAlignment="1">
      <alignment horizontal="left" vertical="top"/>
    </xf>
    <xf numFmtId="0" fontId="3" fillId="0" borderId="7" xfId="0" applyFont="1" applyFill="1" applyBorder="1" applyAlignment="1">
      <alignment horizontal="right" vertical="top" wrapText="1"/>
    </xf>
    <xf numFmtId="0" fontId="10" fillId="0" borderId="7" xfId="0" applyFont="1" applyFill="1" applyBorder="1" applyAlignment="1"/>
    <xf numFmtId="0" fontId="0" fillId="0" borderId="0" xfId="0" applyFont="1" applyAlignment="1"/>
    <xf numFmtId="0" fontId="3" fillId="0" borderId="0" xfId="0" applyFont="1" applyFill="1" applyAlignment="1">
      <alignment wrapText="1"/>
    </xf>
    <xf numFmtId="0" fontId="0" fillId="0" borderId="0" xfId="0" applyFont="1" applyFill="1" applyAlignment="1"/>
    <xf numFmtId="0" fontId="3" fillId="0" borderId="0" xfId="0" applyFont="1" applyFill="1" applyAlignment="1"/>
    <xf numFmtId="0" fontId="4" fillId="2" borderId="0" xfId="0" applyFont="1" applyFill="1" applyBorder="1" applyAlignment="1"/>
    <xf numFmtId="0" fontId="11" fillId="0" borderId="0" xfId="0" applyFont="1"/>
    <xf numFmtId="0" fontId="4" fillId="0" borderId="14" xfId="0" applyFont="1" applyFill="1" applyBorder="1" applyAlignment="1">
      <alignment horizontal="center"/>
    </xf>
    <xf numFmtId="0" fontId="4" fillId="2" borderId="14" xfId="0" applyFont="1" applyFill="1" applyBorder="1" applyAlignment="1">
      <alignment horizontal="center"/>
    </xf>
    <xf numFmtId="42" fontId="4" fillId="2" borderId="14" xfId="1" applyNumberFormat="1" applyFont="1" applyFill="1" applyBorder="1" applyAlignment="1">
      <alignment horizontal="center"/>
    </xf>
    <xf numFmtId="0" fontId="4" fillId="2" borderId="14" xfId="1" applyNumberFormat="1" applyFont="1" applyFill="1" applyBorder="1" applyAlignment="1">
      <alignment horizontal="center"/>
    </xf>
    <xf numFmtId="9" fontId="4" fillId="2" borderId="14" xfId="0" applyNumberFormat="1" applyFont="1" applyFill="1" applyBorder="1" applyAlignment="1">
      <alignment horizontal="center"/>
    </xf>
    <xf numFmtId="14" fontId="4" fillId="2" borderId="14" xfId="0" applyNumberFormat="1" applyFont="1" applyFill="1" applyBorder="1" applyAlignment="1">
      <alignment horizontal="center"/>
    </xf>
    <xf numFmtId="42" fontId="4" fillId="2" borderId="14" xfId="1" applyNumberFormat="1" applyFont="1" applyFill="1" applyBorder="1" applyAlignment="1">
      <alignment horizontal="center" wrapText="1"/>
    </xf>
    <xf numFmtId="6" fontId="3" fillId="0" borderId="3" xfId="0" applyNumberFormat="1" applyFont="1" applyFill="1" applyBorder="1" applyAlignment="1"/>
    <xf numFmtId="0" fontId="4" fillId="0" borderId="7" xfId="0" applyFont="1" applyFill="1" applyBorder="1" applyAlignment="1">
      <alignment horizontal="center"/>
    </xf>
    <xf numFmtId="164" fontId="3" fillId="0" borderId="15" xfId="1" applyNumberFormat="1" applyFont="1" applyFill="1" applyBorder="1" applyAlignment="1">
      <alignment vertical="top" wrapText="1"/>
    </xf>
    <xf numFmtId="164" fontId="3" fillId="0" borderId="9" xfId="1" applyNumberFormat="1" applyFont="1" applyFill="1" applyBorder="1" applyAlignment="1">
      <alignment vertical="top" wrapText="1"/>
    </xf>
    <xf numFmtId="164" fontId="3" fillId="0" borderId="16" xfId="1" applyNumberFormat="1" applyFont="1" applyFill="1" applyBorder="1" applyAlignment="1">
      <alignment vertical="top" wrapText="1"/>
    </xf>
    <xf numFmtId="0" fontId="4" fillId="0" borderId="7" xfId="0" applyFont="1" applyFill="1" applyBorder="1" applyAlignment="1">
      <alignment horizontal="center"/>
    </xf>
    <xf numFmtId="0" fontId="10" fillId="0" borderId="7" xfId="0" applyFont="1" applyFill="1" applyBorder="1" applyAlignment="1"/>
    <xf numFmtId="0" fontId="0" fillId="0" borderId="0" xfId="0" applyFont="1" applyAlignment="1"/>
    <xf numFmtId="0" fontId="0" fillId="0" borderId="0" xfId="0" applyFont="1" applyFill="1" applyBorder="1" applyAlignment="1"/>
    <xf numFmtId="0" fontId="3" fillId="0" borderId="10" xfId="0" applyFont="1" applyFill="1" applyBorder="1" applyAlignment="1">
      <alignment horizontal="center" vertical="top" wrapText="1"/>
    </xf>
    <xf numFmtId="0" fontId="4" fillId="2" borderId="8" xfId="0" applyFont="1" applyFill="1" applyBorder="1" applyAlignment="1">
      <alignment horizontal="center"/>
    </xf>
    <xf numFmtId="164" fontId="3" fillId="2" borderId="9" xfId="1" applyNumberFormat="1" applyFont="1" applyFill="1" applyBorder="1" applyAlignment="1">
      <alignment vertical="top" wrapText="1"/>
    </xf>
    <xf numFmtId="0" fontId="3" fillId="0" borderId="6" xfId="0" applyFont="1" applyFill="1" applyBorder="1" applyAlignment="1">
      <alignment horizontal="center" vertical="top" wrapText="1"/>
    </xf>
    <xf numFmtId="0" fontId="4" fillId="0" borderId="7" xfId="0" applyFont="1" applyFill="1" applyBorder="1" applyAlignment="1">
      <alignment horizontal="center"/>
    </xf>
    <xf numFmtId="0" fontId="4" fillId="0" borderId="8" xfId="0" applyFont="1" applyFill="1" applyBorder="1" applyAlignment="1">
      <alignment horizontal="center"/>
    </xf>
    <xf numFmtId="0" fontId="10" fillId="0" borderId="7" xfId="0" applyFont="1" applyFill="1" applyBorder="1" applyAlignment="1"/>
    <xf numFmtId="0" fontId="10" fillId="0" borderId="13" xfId="0" applyFont="1" applyFill="1" applyBorder="1" applyAlignment="1"/>
    <xf numFmtId="0" fontId="3" fillId="2" borderId="6" xfId="0" applyFont="1" applyFill="1" applyBorder="1" applyAlignment="1">
      <alignment horizontal="center" vertical="top" wrapText="1"/>
    </xf>
    <xf numFmtId="0" fontId="4" fillId="2" borderId="7" xfId="0" applyFont="1" applyFill="1" applyBorder="1" applyAlignment="1">
      <alignment horizontal="center"/>
    </xf>
    <xf numFmtId="0" fontId="4" fillId="2" borderId="8" xfId="0" applyFont="1" applyFill="1" applyBorder="1" applyAlignment="1">
      <alignment horizontal="center"/>
    </xf>
    <xf numFmtId="0" fontId="4" fillId="3" borderId="3" xfId="0" applyFont="1" applyFill="1" applyBorder="1" applyAlignment="1">
      <alignment horizontal="center" wrapText="1"/>
    </xf>
    <xf numFmtId="0" fontId="4" fillId="3" borderId="4" xfId="0" applyFont="1" applyFill="1" applyBorder="1" applyAlignment="1">
      <alignment horizontal="center" wrapText="1"/>
    </xf>
    <xf numFmtId="0" fontId="4" fillId="2" borderId="3" xfId="0" applyFont="1" applyFill="1" applyBorder="1" applyAlignment="1">
      <alignment horizontal="center" wrapText="1"/>
    </xf>
    <xf numFmtId="0" fontId="4" fillId="2" borderId="4" xfId="0" applyFont="1" applyFill="1" applyBorder="1" applyAlignment="1">
      <alignment horizontal="center" wrapText="1"/>
    </xf>
    <xf numFmtId="0" fontId="4" fillId="2" borderId="2" xfId="0" applyFont="1" applyFill="1" applyBorder="1" applyAlignment="1">
      <alignment horizontal="center" wrapText="1"/>
    </xf>
    <xf numFmtId="0" fontId="1" fillId="2" borderId="3" xfId="0" applyFont="1" applyFill="1" applyBorder="1" applyAlignment="1">
      <alignment horizontal="center" wrapText="1"/>
    </xf>
    <xf numFmtId="0" fontId="3" fillId="0" borderId="9" xfId="0" applyFont="1" applyFill="1" applyBorder="1" applyAlignment="1">
      <alignment horizontal="center" vertical="top" wrapText="1"/>
    </xf>
    <xf numFmtId="0" fontId="3" fillId="0" borderId="10" xfId="0" applyFont="1" applyFill="1" applyBorder="1" applyAlignment="1">
      <alignment horizontal="center" vertical="top" wrapText="1"/>
    </xf>
    <xf numFmtId="0" fontId="3" fillId="0" borderId="11" xfId="0" applyFont="1" applyFill="1" applyBorder="1" applyAlignment="1">
      <alignment horizontal="center" vertical="top" wrapText="1"/>
    </xf>
    <xf numFmtId="0" fontId="10" fillId="0" borderId="10" xfId="0" applyFont="1" applyFill="1" applyBorder="1" applyAlignment="1"/>
    <xf numFmtId="0" fontId="5" fillId="2" borderId="0" xfId="0" applyFont="1" applyFill="1" applyBorder="1" applyAlignment="1">
      <alignment horizontal="left" vertical="center" wrapText="1"/>
    </xf>
    <xf numFmtId="0" fontId="0" fillId="0" borderId="0" xfId="0" applyFont="1" applyAlignment="1"/>
    <xf numFmtId="0" fontId="6" fillId="2" borderId="0" xfId="0" applyFont="1" applyFill="1" applyBorder="1" applyAlignment="1">
      <alignment horizontal="center" vertical="center" wrapText="1"/>
    </xf>
    <xf numFmtId="0" fontId="0" fillId="0" borderId="0" xfId="0" applyFont="1" applyAlignment="1">
      <alignment horizontal="center" vertical="center" wrapText="1"/>
    </xf>
    <xf numFmtId="0" fontId="0" fillId="0" borderId="0" xfId="0" applyFont="1" applyAlignment="1">
      <alignment horizontal="center"/>
    </xf>
    <xf numFmtId="0" fontId="0" fillId="0" borderId="1" xfId="0" applyFont="1" applyFill="1" applyBorder="1" applyAlignment="1">
      <alignment horizontal="center"/>
    </xf>
    <xf numFmtId="0" fontId="8" fillId="0" borderId="1" xfId="2" applyFont="1" applyFill="1" applyBorder="1" applyAlignment="1">
      <alignment horizontal="left" wrapText="1"/>
    </xf>
    <xf numFmtId="0" fontId="0" fillId="0" borderId="1" xfId="0" applyFont="1" applyFill="1" applyBorder="1" applyAlignment="1">
      <alignment horizontal="left" wrapText="1"/>
    </xf>
    <xf numFmtId="164" fontId="0" fillId="0" borderId="0" xfId="0" applyNumberFormat="1" applyFont="1" applyFill="1" applyBorder="1" applyAlignment="1">
      <alignment horizontal="center" wrapText="1"/>
    </xf>
    <xf numFmtId="0" fontId="0" fillId="0" borderId="0" xfId="0" applyFont="1" applyFill="1" applyBorder="1" applyAlignment="1"/>
    <xf numFmtId="0" fontId="0" fillId="0" borderId="3" xfId="0" applyFont="1" applyFill="1" applyBorder="1" applyAlignment="1"/>
    <xf numFmtId="0" fontId="0" fillId="0" borderId="4" xfId="0" applyFont="1" applyFill="1" applyBorder="1" applyAlignment="1"/>
    <xf numFmtId="0" fontId="0" fillId="0" borderId="2" xfId="0" applyFont="1" applyFill="1" applyBorder="1" applyAlignment="1"/>
  </cellXfs>
  <cellStyles count="3">
    <cellStyle name="Currency" xfId="1" builtinId="4"/>
    <cellStyle name="Normal" xfId="0" builtinId="0"/>
    <cellStyle name="Normal_Sheet1_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6</xdr:col>
      <xdr:colOff>285749</xdr:colOff>
      <xdr:row>1</xdr:row>
      <xdr:rowOff>179069</xdr:rowOff>
    </xdr:from>
    <xdr:to>
      <xdr:col>7</xdr:col>
      <xdr:colOff>761206</xdr:colOff>
      <xdr:row>9</xdr:row>
      <xdr:rowOff>85724</xdr:rowOff>
    </xdr:to>
    <xdr:pic>
      <xdr:nvPicPr>
        <xdr:cNvPr id="2" name="Picture 1" descr="TDHCA logo_blue.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85609" y="361949"/>
          <a:ext cx="1466057" cy="13696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285749</xdr:colOff>
      <xdr:row>1</xdr:row>
      <xdr:rowOff>179069</xdr:rowOff>
    </xdr:from>
    <xdr:to>
      <xdr:col>7</xdr:col>
      <xdr:colOff>761206</xdr:colOff>
      <xdr:row>9</xdr:row>
      <xdr:rowOff>85724</xdr:rowOff>
    </xdr:to>
    <xdr:pic>
      <xdr:nvPicPr>
        <xdr:cNvPr id="2" name="Picture 1" descr="TDHCA logo_blue.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503669" y="361949"/>
          <a:ext cx="1466057" cy="13696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0:O28"/>
  <sheetViews>
    <sheetView tabSelected="1" topLeftCell="A13" zoomScaleNormal="100" workbookViewId="0">
      <selection activeCell="H31" sqref="H31"/>
    </sheetView>
  </sheetViews>
  <sheetFormatPr defaultRowHeight="14.4" x14ac:dyDescent="0.3"/>
  <cols>
    <col min="1" max="1" width="9" bestFit="1" customWidth="1"/>
    <col min="2" max="2" width="35.33203125" customWidth="1"/>
    <col min="3" max="3" width="18.21875" customWidth="1"/>
    <col min="4" max="4" width="14.33203125" customWidth="1"/>
    <col min="5" max="5" width="9" bestFit="1" customWidth="1"/>
    <col min="7" max="7" width="14.44140625" customWidth="1"/>
    <col min="8" max="8" width="19.21875" customWidth="1"/>
    <col min="9" max="9" width="12.6640625" customWidth="1"/>
    <col min="10" max="10" width="11.88671875" customWidth="1"/>
    <col min="11" max="11" width="11.6640625" customWidth="1"/>
    <col min="12" max="12" width="9" bestFit="1" customWidth="1"/>
    <col min="13" max="13" width="9.33203125" bestFit="1" customWidth="1"/>
    <col min="14" max="14" width="12.44140625" customWidth="1"/>
    <col min="15" max="15" width="31.6640625" customWidth="1"/>
  </cols>
  <sheetData>
    <row r="10" spans="1:15" x14ac:dyDescent="0.3">
      <c r="A10" s="41"/>
      <c r="B10" s="41"/>
      <c r="C10" s="41"/>
      <c r="D10" s="41"/>
      <c r="E10" s="41"/>
      <c r="F10" s="41"/>
      <c r="G10" s="41"/>
      <c r="H10" s="41"/>
      <c r="I10" s="41"/>
      <c r="J10" s="41"/>
      <c r="K10" s="41"/>
      <c r="L10" s="41"/>
      <c r="M10" s="41"/>
      <c r="N10" s="41"/>
      <c r="O10" s="41"/>
    </row>
    <row r="11" spans="1:15" ht="15.6" customHeight="1" x14ac:dyDescent="0.3">
      <c r="A11" s="22"/>
      <c r="B11" s="22"/>
      <c r="C11" s="22"/>
      <c r="D11" s="22"/>
      <c r="E11" s="24" t="s">
        <v>38</v>
      </c>
      <c r="F11" s="22"/>
      <c r="G11" s="22"/>
      <c r="H11" s="22"/>
      <c r="I11" s="22"/>
      <c r="J11" s="22"/>
      <c r="K11" s="22"/>
      <c r="L11" s="23"/>
      <c r="M11" s="23"/>
      <c r="N11" s="23"/>
      <c r="O11" s="23"/>
    </row>
    <row r="12" spans="1:15" ht="81" customHeight="1" x14ac:dyDescent="0.3">
      <c r="A12" s="64" t="s">
        <v>29</v>
      </c>
      <c r="B12" s="64"/>
      <c r="C12" s="64"/>
      <c r="D12" s="64"/>
      <c r="E12" s="64"/>
      <c r="F12" s="64"/>
      <c r="G12" s="64"/>
      <c r="H12" s="64"/>
      <c r="I12" s="64"/>
      <c r="J12" s="64"/>
      <c r="K12" s="64"/>
      <c r="L12" s="64"/>
      <c r="M12" s="65"/>
      <c r="N12" s="65"/>
      <c r="O12" s="65"/>
    </row>
    <row r="13" spans="1:15" x14ac:dyDescent="0.3">
      <c r="A13" s="66" t="s">
        <v>23</v>
      </c>
      <c r="B13" s="67"/>
      <c r="C13" s="67"/>
      <c r="D13" s="67"/>
      <c r="E13" s="68"/>
      <c r="F13" s="68"/>
      <c r="G13" s="68"/>
      <c r="H13" s="68"/>
      <c r="I13" s="68"/>
      <c r="J13" s="68"/>
      <c r="K13" s="68"/>
      <c r="L13" s="68"/>
      <c r="M13" s="68"/>
      <c r="N13" s="68"/>
      <c r="O13" s="68"/>
    </row>
    <row r="14" spans="1:15" ht="26.4" customHeight="1" x14ac:dyDescent="0.3">
      <c r="A14" s="1"/>
      <c r="B14" s="2"/>
      <c r="C14" s="2"/>
      <c r="D14" s="2"/>
      <c r="E14" s="3"/>
      <c r="F14" s="3"/>
      <c r="G14" s="3"/>
      <c r="H14" s="3"/>
      <c r="I14" s="3"/>
      <c r="J14" s="3"/>
      <c r="K14" s="3"/>
      <c r="L14" s="69"/>
      <c r="M14" s="69"/>
      <c r="N14" s="69"/>
      <c r="O14" s="69"/>
    </row>
    <row r="15" spans="1:15" ht="15.6" x14ac:dyDescent="0.3">
      <c r="A15" s="70" t="s">
        <v>35</v>
      </c>
      <c r="B15" s="70"/>
      <c r="C15" s="71"/>
      <c r="D15" s="4"/>
      <c r="E15" s="4"/>
      <c r="F15" s="4"/>
      <c r="G15" s="5"/>
      <c r="H15" s="72"/>
      <c r="I15" s="73"/>
      <c r="J15" s="42"/>
      <c r="K15" s="7"/>
      <c r="L15" s="74" t="s">
        <v>0</v>
      </c>
      <c r="M15" s="75"/>
      <c r="N15" s="76"/>
      <c r="O15" s="34">
        <v>8127359</v>
      </c>
    </row>
    <row r="16" spans="1:15" ht="46.8" x14ac:dyDescent="0.3">
      <c r="A16" s="8" t="s">
        <v>1</v>
      </c>
      <c r="B16" s="8" t="s">
        <v>2</v>
      </c>
      <c r="C16" s="8" t="s">
        <v>3</v>
      </c>
      <c r="D16" s="8" t="s">
        <v>4</v>
      </c>
      <c r="E16" s="8" t="s">
        <v>5</v>
      </c>
      <c r="F16" s="8" t="s">
        <v>6</v>
      </c>
      <c r="G16" s="8" t="s">
        <v>27</v>
      </c>
      <c r="H16" s="8" t="s">
        <v>7</v>
      </c>
      <c r="I16" s="8" t="s">
        <v>8</v>
      </c>
      <c r="J16" s="8" t="s">
        <v>9</v>
      </c>
      <c r="K16" s="8" t="s">
        <v>10</v>
      </c>
      <c r="L16" s="54" t="s">
        <v>11</v>
      </c>
      <c r="M16" s="55"/>
      <c r="N16" s="55"/>
      <c r="O16" s="55"/>
    </row>
    <row r="17" spans="1:15" ht="32.4" customHeight="1" x14ac:dyDescent="0.3">
      <c r="A17" s="27">
        <v>22720</v>
      </c>
      <c r="B17" s="27" t="s">
        <v>16</v>
      </c>
      <c r="C17" s="28" t="s">
        <v>13</v>
      </c>
      <c r="D17" s="28" t="s">
        <v>14</v>
      </c>
      <c r="E17" s="28">
        <v>7</v>
      </c>
      <c r="F17" s="28" t="s">
        <v>12</v>
      </c>
      <c r="G17" s="33" t="s">
        <v>31</v>
      </c>
      <c r="H17" s="28" t="s">
        <v>15</v>
      </c>
      <c r="I17" s="33" t="s">
        <v>31</v>
      </c>
      <c r="J17" s="31" t="s">
        <v>26</v>
      </c>
      <c r="K17" s="32">
        <v>44795</v>
      </c>
      <c r="L17" s="56" t="s">
        <v>30</v>
      </c>
      <c r="M17" s="57"/>
      <c r="N17" s="57"/>
      <c r="O17" s="58"/>
    </row>
    <row r="18" spans="1:15" ht="16.5" customHeight="1" x14ac:dyDescent="0.3">
      <c r="A18" s="27">
        <v>27722</v>
      </c>
      <c r="B18" s="27" t="s">
        <v>16</v>
      </c>
      <c r="C18" s="28" t="s">
        <v>13</v>
      </c>
      <c r="D18" s="28" t="s">
        <v>14</v>
      </c>
      <c r="E18" s="28">
        <v>7</v>
      </c>
      <c r="F18" s="28" t="s">
        <v>12</v>
      </c>
      <c r="G18" s="29">
        <v>6318646</v>
      </c>
      <c r="H18" s="28" t="s">
        <v>15</v>
      </c>
      <c r="I18" s="30">
        <v>61</v>
      </c>
      <c r="J18" s="31" t="s">
        <v>26</v>
      </c>
      <c r="K18" s="32">
        <v>44833</v>
      </c>
      <c r="L18" s="56" t="s">
        <v>34</v>
      </c>
      <c r="M18" s="57"/>
      <c r="N18" s="57"/>
      <c r="O18" s="58"/>
    </row>
    <row r="19" spans="1:15" ht="36" customHeight="1" x14ac:dyDescent="0.3">
      <c r="A19" s="27">
        <v>22721</v>
      </c>
      <c r="B19" s="27" t="s">
        <v>17</v>
      </c>
      <c r="C19" s="28" t="s">
        <v>18</v>
      </c>
      <c r="D19" s="28" t="s">
        <v>19</v>
      </c>
      <c r="E19" s="28">
        <v>11</v>
      </c>
      <c r="F19" s="28" t="s">
        <v>20</v>
      </c>
      <c r="G19" s="29">
        <v>1712841</v>
      </c>
      <c r="H19" s="28" t="s">
        <v>15</v>
      </c>
      <c r="I19" s="30">
        <v>40</v>
      </c>
      <c r="J19" s="31" t="s">
        <v>25</v>
      </c>
      <c r="K19" s="32">
        <v>44834</v>
      </c>
      <c r="L19" s="59" t="s">
        <v>39</v>
      </c>
      <c r="M19" s="57"/>
      <c r="N19" s="57"/>
      <c r="O19" s="58"/>
    </row>
    <row r="20" spans="1:15" ht="16.2" thickBot="1" x14ac:dyDescent="0.35">
      <c r="A20" s="60" t="s">
        <v>21</v>
      </c>
      <c r="B20" s="61"/>
      <c r="C20" s="61"/>
      <c r="D20" s="61"/>
      <c r="E20" s="62"/>
      <c r="F20" s="9"/>
      <c r="G20" s="36">
        <f>SUM(G18+G19)</f>
        <v>8031487</v>
      </c>
      <c r="H20" s="10" t="s">
        <v>8</v>
      </c>
      <c r="I20" s="11">
        <f>SUM(I17:I19)</f>
        <v>101</v>
      </c>
      <c r="J20" s="12"/>
      <c r="K20" s="63"/>
      <c r="L20" s="63"/>
      <c r="M20" s="63"/>
      <c r="N20" s="63"/>
      <c r="O20" s="63"/>
    </row>
    <row r="21" spans="1:15" ht="16.2" thickBot="1" x14ac:dyDescent="0.35">
      <c r="A21" s="46" t="s">
        <v>22</v>
      </c>
      <c r="B21" s="47"/>
      <c r="C21" s="47"/>
      <c r="D21" s="47"/>
      <c r="E21" s="48"/>
      <c r="F21" s="39"/>
      <c r="G21" s="38">
        <f>G18+G19</f>
        <v>8031487</v>
      </c>
      <c r="H21" s="14"/>
      <c r="I21" s="15"/>
      <c r="J21" s="43"/>
      <c r="K21" s="49"/>
      <c r="L21" s="49"/>
      <c r="M21" s="49"/>
      <c r="N21" s="49"/>
      <c r="O21" s="50"/>
    </row>
    <row r="22" spans="1:15" ht="16.2" thickBot="1" x14ac:dyDescent="0.35">
      <c r="A22" s="51" t="s">
        <v>41</v>
      </c>
      <c r="B22" s="52"/>
      <c r="C22" s="52"/>
      <c r="D22" s="52"/>
      <c r="E22" s="53"/>
      <c r="F22" s="44"/>
      <c r="G22" s="45">
        <f>O15-G21</f>
        <v>95872</v>
      </c>
      <c r="H22" s="17"/>
      <c r="I22" s="18"/>
      <c r="J22" s="19"/>
      <c r="K22" s="40"/>
      <c r="L22" s="40"/>
      <c r="M22" s="40"/>
      <c r="N22" s="40"/>
      <c r="O22" s="40"/>
    </row>
    <row r="23" spans="1:15" x14ac:dyDescent="0.3">
      <c r="A23" s="26" t="s">
        <v>40</v>
      </c>
    </row>
    <row r="24" spans="1:15" ht="16.8" customHeight="1" x14ac:dyDescent="0.3"/>
    <row r="25" spans="1:15" ht="15.6" customHeight="1" x14ac:dyDescent="0.3">
      <c r="A25" s="25" t="s">
        <v>33</v>
      </c>
      <c r="B25" s="25"/>
      <c r="C25" s="25"/>
      <c r="D25" s="25"/>
      <c r="E25" s="25"/>
      <c r="F25" s="25"/>
      <c r="G25" s="25"/>
      <c r="H25" s="25"/>
      <c r="I25" s="25"/>
      <c r="J25" s="25"/>
      <c r="K25" s="25"/>
      <c r="L25" s="25"/>
      <c r="M25" s="25"/>
    </row>
    <row r="26" spans="1:15" ht="15.6" customHeight="1" x14ac:dyDescent="0.3">
      <c r="A26" s="25" t="s">
        <v>24</v>
      </c>
      <c r="B26" s="25"/>
      <c r="C26" s="25"/>
      <c r="D26" s="25"/>
      <c r="E26" s="25"/>
      <c r="F26" s="25"/>
      <c r="G26" s="25"/>
      <c r="H26" s="25"/>
      <c r="I26" s="25"/>
      <c r="J26" s="25"/>
      <c r="K26" s="25"/>
      <c r="L26" s="25"/>
      <c r="M26" s="25"/>
    </row>
    <row r="28" spans="1:15" x14ac:dyDescent="0.3">
      <c r="A28" t="s">
        <v>42</v>
      </c>
    </row>
  </sheetData>
  <mergeCells count="15">
    <mergeCell ref="A12:O12"/>
    <mergeCell ref="A13:O13"/>
    <mergeCell ref="L14:O14"/>
    <mergeCell ref="A15:C15"/>
    <mergeCell ref="H15:I15"/>
    <mergeCell ref="L15:N15"/>
    <mergeCell ref="A21:E21"/>
    <mergeCell ref="K21:O21"/>
    <mergeCell ref="A22:E22"/>
    <mergeCell ref="L16:O16"/>
    <mergeCell ref="L17:O17"/>
    <mergeCell ref="L18:O18"/>
    <mergeCell ref="L19:O19"/>
    <mergeCell ref="A20:E20"/>
    <mergeCell ref="K20:O20"/>
  </mergeCells>
  <pageMargins left="0.7" right="0.7" top="0.75" bottom="0.75" header="0.3" footer="0.3"/>
  <pageSetup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0:O28"/>
  <sheetViews>
    <sheetView topLeftCell="A10" zoomScaleNormal="100" workbookViewId="0">
      <selection activeCell="A13" sqref="A13:O13"/>
    </sheetView>
  </sheetViews>
  <sheetFormatPr defaultRowHeight="14.4" x14ac:dyDescent="0.3"/>
  <cols>
    <col min="1" max="1" width="9" bestFit="1" customWidth="1"/>
    <col min="2" max="2" width="35.33203125" customWidth="1"/>
    <col min="3" max="3" width="18.21875" customWidth="1"/>
    <col min="4" max="4" width="14.33203125" customWidth="1"/>
    <col min="5" max="5" width="9" bestFit="1" customWidth="1"/>
    <col min="7" max="7" width="14.44140625" customWidth="1"/>
    <col min="8" max="8" width="19.21875" customWidth="1"/>
    <col min="9" max="9" width="12.6640625" customWidth="1"/>
    <col min="10" max="10" width="11.88671875" customWidth="1"/>
    <col min="11" max="11" width="11.6640625" customWidth="1"/>
    <col min="12" max="12" width="9" bestFit="1" customWidth="1"/>
    <col min="13" max="13" width="9.33203125" bestFit="1" customWidth="1"/>
    <col min="14" max="14" width="12.44140625" customWidth="1"/>
    <col min="15" max="15" width="31.6640625" customWidth="1"/>
  </cols>
  <sheetData>
    <row r="10" spans="1:15" x14ac:dyDescent="0.3">
      <c r="A10" s="21"/>
      <c r="B10" s="21"/>
      <c r="C10" s="21"/>
      <c r="D10" s="21"/>
      <c r="E10" s="21"/>
      <c r="F10" s="21"/>
      <c r="G10" s="21"/>
      <c r="H10" s="21"/>
      <c r="I10" s="21"/>
      <c r="J10" s="21"/>
      <c r="K10" s="21"/>
      <c r="L10" s="21"/>
      <c r="M10" s="21"/>
      <c r="N10" s="21"/>
      <c r="O10" s="21"/>
    </row>
    <row r="11" spans="1:15" ht="15.6" customHeight="1" x14ac:dyDescent="0.3">
      <c r="A11" s="22"/>
      <c r="B11" s="22"/>
      <c r="C11" s="22"/>
      <c r="D11" s="22"/>
      <c r="E11" s="24" t="s">
        <v>38</v>
      </c>
      <c r="F11" s="22"/>
      <c r="G11" s="22"/>
      <c r="H11" s="22"/>
      <c r="I11" s="22"/>
      <c r="J11" s="22"/>
      <c r="K11" s="22"/>
      <c r="L11" s="23"/>
      <c r="M11" s="23"/>
      <c r="N11" s="23"/>
      <c r="O11" s="23"/>
    </row>
    <row r="12" spans="1:15" ht="81" customHeight="1" x14ac:dyDescent="0.3">
      <c r="A12" s="64" t="s">
        <v>29</v>
      </c>
      <c r="B12" s="64"/>
      <c r="C12" s="64"/>
      <c r="D12" s="64"/>
      <c r="E12" s="64"/>
      <c r="F12" s="64"/>
      <c r="G12" s="64"/>
      <c r="H12" s="64"/>
      <c r="I12" s="64"/>
      <c r="J12" s="64"/>
      <c r="K12" s="64"/>
      <c r="L12" s="64"/>
      <c r="M12" s="65"/>
      <c r="N12" s="65"/>
      <c r="O12" s="65"/>
    </row>
    <row r="13" spans="1:15" x14ac:dyDescent="0.3">
      <c r="A13" s="66" t="s">
        <v>23</v>
      </c>
      <c r="B13" s="67"/>
      <c r="C13" s="67"/>
      <c r="D13" s="67"/>
      <c r="E13" s="68"/>
      <c r="F13" s="68"/>
      <c r="G13" s="68"/>
      <c r="H13" s="68"/>
      <c r="I13" s="68"/>
      <c r="J13" s="68"/>
      <c r="K13" s="68"/>
      <c r="L13" s="68"/>
      <c r="M13" s="68"/>
      <c r="N13" s="68"/>
      <c r="O13" s="68"/>
    </row>
    <row r="14" spans="1:15" ht="26.4" customHeight="1" x14ac:dyDescent="0.3">
      <c r="A14" s="1"/>
      <c r="B14" s="2"/>
      <c r="C14" s="2"/>
      <c r="D14" s="2"/>
      <c r="E14" s="3"/>
      <c r="F14" s="3"/>
      <c r="G14" s="3"/>
      <c r="H14" s="3"/>
      <c r="I14" s="3"/>
      <c r="J14" s="3"/>
      <c r="K14" s="3"/>
      <c r="L14" s="69"/>
      <c r="M14" s="69"/>
      <c r="N14" s="69"/>
      <c r="O14" s="69"/>
    </row>
    <row r="15" spans="1:15" ht="15.6" x14ac:dyDescent="0.3">
      <c r="A15" s="70" t="s">
        <v>35</v>
      </c>
      <c r="B15" s="70"/>
      <c r="C15" s="71"/>
      <c r="D15" s="4"/>
      <c r="E15" s="4"/>
      <c r="F15" s="4"/>
      <c r="G15" s="5"/>
      <c r="H15" s="72"/>
      <c r="I15" s="73"/>
      <c r="J15" s="6"/>
      <c r="K15" s="7"/>
      <c r="L15" s="74" t="s">
        <v>0</v>
      </c>
      <c r="M15" s="75"/>
      <c r="N15" s="76"/>
      <c r="O15" s="34">
        <v>8127359</v>
      </c>
    </row>
    <row r="16" spans="1:15" ht="46.8" x14ac:dyDescent="0.3">
      <c r="A16" s="8" t="s">
        <v>1</v>
      </c>
      <c r="B16" s="8" t="s">
        <v>2</v>
      </c>
      <c r="C16" s="8" t="s">
        <v>3</v>
      </c>
      <c r="D16" s="8" t="s">
        <v>4</v>
      </c>
      <c r="E16" s="8" t="s">
        <v>5</v>
      </c>
      <c r="F16" s="8" t="s">
        <v>6</v>
      </c>
      <c r="G16" s="8" t="s">
        <v>27</v>
      </c>
      <c r="H16" s="8" t="s">
        <v>7</v>
      </c>
      <c r="I16" s="8" t="s">
        <v>8</v>
      </c>
      <c r="J16" s="8" t="s">
        <v>9</v>
      </c>
      <c r="K16" s="8" t="s">
        <v>10</v>
      </c>
      <c r="L16" s="54" t="s">
        <v>11</v>
      </c>
      <c r="M16" s="55"/>
      <c r="N16" s="55"/>
      <c r="O16" s="55"/>
    </row>
    <row r="17" spans="1:15" ht="32.4" customHeight="1" x14ac:dyDescent="0.3">
      <c r="A17" s="27">
        <v>22720</v>
      </c>
      <c r="B17" s="27" t="s">
        <v>16</v>
      </c>
      <c r="C17" s="28" t="s">
        <v>13</v>
      </c>
      <c r="D17" s="28" t="s">
        <v>14</v>
      </c>
      <c r="E17" s="28">
        <v>7</v>
      </c>
      <c r="F17" s="28" t="s">
        <v>12</v>
      </c>
      <c r="G17" s="33" t="s">
        <v>31</v>
      </c>
      <c r="H17" s="28" t="s">
        <v>15</v>
      </c>
      <c r="I17" s="33" t="s">
        <v>31</v>
      </c>
      <c r="J17" s="31" t="s">
        <v>26</v>
      </c>
      <c r="K17" s="32">
        <v>44795</v>
      </c>
      <c r="L17" s="56" t="s">
        <v>30</v>
      </c>
      <c r="M17" s="57"/>
      <c r="N17" s="57"/>
      <c r="O17" s="58"/>
    </row>
    <row r="18" spans="1:15" ht="16.5" customHeight="1" x14ac:dyDescent="0.3">
      <c r="A18" s="27">
        <v>27722</v>
      </c>
      <c r="B18" s="27" t="s">
        <v>16</v>
      </c>
      <c r="C18" s="28" t="s">
        <v>13</v>
      </c>
      <c r="D18" s="28" t="s">
        <v>14</v>
      </c>
      <c r="E18" s="28">
        <v>7</v>
      </c>
      <c r="F18" s="28" t="s">
        <v>12</v>
      </c>
      <c r="G18" s="29">
        <v>6318646</v>
      </c>
      <c r="H18" s="28" t="s">
        <v>15</v>
      </c>
      <c r="I18" s="30">
        <v>61</v>
      </c>
      <c r="J18" s="31" t="s">
        <v>26</v>
      </c>
      <c r="K18" s="32">
        <v>44833</v>
      </c>
      <c r="L18" s="56" t="s">
        <v>34</v>
      </c>
      <c r="M18" s="57"/>
      <c r="N18" s="57"/>
      <c r="O18" s="58"/>
    </row>
    <row r="19" spans="1:15" ht="36" customHeight="1" x14ac:dyDescent="0.3">
      <c r="A19" s="27">
        <v>22721</v>
      </c>
      <c r="B19" s="27" t="s">
        <v>17</v>
      </c>
      <c r="C19" s="28" t="s">
        <v>18</v>
      </c>
      <c r="D19" s="28" t="s">
        <v>19</v>
      </c>
      <c r="E19" s="28">
        <v>11</v>
      </c>
      <c r="F19" s="28" t="s">
        <v>20</v>
      </c>
      <c r="G19" s="29">
        <f>1708951+99762</f>
        <v>1808713</v>
      </c>
      <c r="H19" s="28" t="s">
        <v>15</v>
      </c>
      <c r="I19" s="30">
        <v>40</v>
      </c>
      <c r="J19" s="31" t="s">
        <v>25</v>
      </c>
      <c r="K19" s="32">
        <v>44834</v>
      </c>
      <c r="L19" s="56" t="s">
        <v>32</v>
      </c>
      <c r="M19" s="57"/>
      <c r="N19" s="57"/>
      <c r="O19" s="58"/>
    </row>
    <row r="20" spans="1:15" ht="16.2" thickBot="1" x14ac:dyDescent="0.35">
      <c r="A20" s="60" t="s">
        <v>21</v>
      </c>
      <c r="B20" s="61"/>
      <c r="C20" s="61"/>
      <c r="D20" s="61"/>
      <c r="E20" s="62"/>
      <c r="F20" s="9"/>
      <c r="G20" s="36">
        <f>SUM(G18+G19)</f>
        <v>8127359</v>
      </c>
      <c r="H20" s="10" t="s">
        <v>8</v>
      </c>
      <c r="I20" s="11">
        <f>SUM(I17:I19)</f>
        <v>101</v>
      </c>
      <c r="J20" s="12"/>
      <c r="K20" s="63"/>
      <c r="L20" s="63"/>
      <c r="M20" s="63"/>
      <c r="N20" s="63"/>
      <c r="O20" s="63"/>
    </row>
    <row r="21" spans="1:15" ht="16.2" thickBot="1" x14ac:dyDescent="0.35">
      <c r="A21" s="46" t="s">
        <v>22</v>
      </c>
      <c r="B21" s="47"/>
      <c r="C21" s="47"/>
      <c r="D21" s="47"/>
      <c r="E21" s="48"/>
      <c r="F21" s="35"/>
      <c r="G21" s="38">
        <v>6318646</v>
      </c>
      <c r="H21" s="14"/>
      <c r="I21" s="15"/>
      <c r="J21" s="16"/>
      <c r="K21" s="49"/>
      <c r="L21" s="49"/>
      <c r="M21" s="49"/>
      <c r="N21" s="49"/>
      <c r="O21" s="50"/>
    </row>
    <row r="22" spans="1:15" ht="16.2" thickBot="1" x14ac:dyDescent="0.35">
      <c r="A22" s="46" t="s">
        <v>28</v>
      </c>
      <c r="B22" s="47"/>
      <c r="C22" s="47"/>
      <c r="D22" s="47"/>
      <c r="E22" s="48"/>
      <c r="F22" s="13"/>
      <c r="G22" s="37">
        <v>1808713</v>
      </c>
      <c r="H22" s="17"/>
      <c r="I22" s="18"/>
      <c r="J22" s="19"/>
      <c r="K22" s="20"/>
      <c r="L22" s="20"/>
      <c r="M22" s="20"/>
      <c r="N22" s="20"/>
      <c r="O22" s="20"/>
    </row>
    <row r="23" spans="1:15" x14ac:dyDescent="0.3">
      <c r="A23" s="26" t="s">
        <v>36</v>
      </c>
    </row>
    <row r="24" spans="1:15" ht="16.8" customHeight="1" x14ac:dyDescent="0.3"/>
    <row r="25" spans="1:15" ht="15.6" customHeight="1" x14ac:dyDescent="0.3">
      <c r="A25" s="25" t="s">
        <v>33</v>
      </c>
      <c r="B25" s="25"/>
      <c r="C25" s="25"/>
      <c r="D25" s="25"/>
      <c r="E25" s="25"/>
      <c r="F25" s="25"/>
      <c r="G25" s="25"/>
      <c r="H25" s="25"/>
      <c r="I25" s="25"/>
      <c r="J25" s="25"/>
      <c r="K25" s="25"/>
      <c r="L25" s="25"/>
      <c r="M25" s="25"/>
    </row>
    <row r="26" spans="1:15" ht="15.6" customHeight="1" x14ac:dyDescent="0.3">
      <c r="A26" s="25" t="s">
        <v>24</v>
      </c>
      <c r="B26" s="25"/>
      <c r="C26" s="25"/>
      <c r="D26" s="25"/>
      <c r="E26" s="25"/>
      <c r="F26" s="25"/>
      <c r="G26" s="25"/>
      <c r="H26" s="25"/>
      <c r="I26" s="25"/>
      <c r="J26" s="25"/>
      <c r="K26" s="25"/>
      <c r="L26" s="25"/>
      <c r="M26" s="25"/>
    </row>
    <row r="28" spans="1:15" x14ac:dyDescent="0.3">
      <c r="A28" t="s">
        <v>37</v>
      </c>
    </row>
  </sheetData>
  <mergeCells count="15">
    <mergeCell ref="A21:E21"/>
    <mergeCell ref="K21:O21"/>
    <mergeCell ref="A22:E22"/>
    <mergeCell ref="A12:O12"/>
    <mergeCell ref="A13:O13"/>
    <mergeCell ref="L14:O14"/>
    <mergeCell ref="A15:C15"/>
    <mergeCell ref="H15:I15"/>
    <mergeCell ref="L15:N15"/>
    <mergeCell ref="L16:O16"/>
    <mergeCell ref="L17:O17"/>
    <mergeCell ref="L18:O18"/>
    <mergeCell ref="L19:O19"/>
    <mergeCell ref="A20:E20"/>
    <mergeCell ref="K20:O20"/>
  </mergeCells>
  <pageMargins left="0.7" right="0.7" top="0.75" bottom="0.75" header="0.3" footer="0.3"/>
  <pageSetup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HOME-ARP NHTF Set-Aside Log 8.4</vt:lpstr>
      <vt:lpstr>HOME-ARP NHTF Set-Aside Log 2.8</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2023-08-04T16:31:15Z</dcterms:modified>
</cp:coreProperties>
</file>