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8.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9.xml" ContentType="application/vnd.openxmlformats-officedocument.drawing+xml"/>
  <Override PartName="/xl/ctrlProps/ctrlProp104.xml" ContentType="application/vnd.ms-excel.controlproperties+xml"/>
  <Override PartName="/xl/ctrlProps/ctrlProp105.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mc:AlternateContent xmlns:mc="http://schemas.openxmlformats.org/markup-compatibility/2006">
    <mc:Choice Requires="x15">
      <x15ac:absPath xmlns:x15ac="http://schemas.microsoft.com/office/spreadsheetml/2010/11/ac" url="C:\Users\cthompso\Desktop\"/>
    </mc:Choice>
  </mc:AlternateContent>
  <xr:revisionPtr revIDLastSave="0" documentId="13_ncr:1_{69692647-9CB9-49FB-B88F-236B751984C2}" xr6:coauthVersionLast="47" xr6:coauthVersionMax="47" xr10:uidLastSave="{00000000-0000-0000-0000-000000000000}"/>
  <bookViews>
    <workbookView xWindow="-28920" yWindow="-120" windowWidth="29040" windowHeight="15840" tabRatio="725" xr2:uid="{00000000-000D-0000-FFFF-FFFF00000000}"/>
  </bookViews>
  <sheets>
    <sheet name="HFC Outline &amp; Definitions" sheetId="1" r:id="rId1"/>
    <sheet name="Tab 1-Development Info" sheetId="16" r:id="rId2"/>
    <sheet name="Tab 2-Auditor Info" sheetId="15" r:id="rId3"/>
    <sheet name="Tab 3-Income &amp; Rent Limits" sheetId="17" r:id="rId4"/>
    <sheet name="Tab 4-Development Info" sheetId="5" state="hidden" r:id="rId5"/>
    <sheet name="Tab 4-Fees" sheetId="21" r:id="rId6"/>
    <sheet name="Tab 5-Unit &amp; Occupancy " sheetId="19" r:id="rId7"/>
    <sheet name="Tab 6-Marketing HCV Lease " sheetId="10" r:id="rId8"/>
    <sheet name="TAB 7-Audit Sample" sheetId="12" r:id="rId9"/>
    <sheet name="Tab 8-Attachment Checklist" sheetId="14" r:id="rId10"/>
    <sheet name="Tab 9-Rent &amp; Public Benefit" sheetId="23" r:id="rId11"/>
    <sheet name="TDHCA USE ONLY Summary" sheetId="18" r:id="rId12"/>
    <sheet name="TDHCA USE ONLY List" sheetId="22"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16" l="1"/>
  <c r="J42" i="16"/>
  <c r="E56" i="16"/>
  <c r="C7" i="19"/>
  <c r="AZ5" i="22"/>
  <c r="AY5" i="22"/>
  <c r="J107" i="18"/>
  <c r="J69" i="12" l="1" a="1"/>
  <c r="J69" i="12" s="1"/>
  <c r="J73" i="12" a="1"/>
  <c r="J73" i="12" s="1"/>
  <c r="AO5" i="22" l="1"/>
  <c r="AN5" i="22"/>
  <c r="AM5" i="22"/>
  <c r="AL5" i="22"/>
  <c r="AK5" i="22"/>
  <c r="AJ5" i="22"/>
  <c r="AI5" i="22"/>
  <c r="AH5" i="22"/>
  <c r="AG5" i="22"/>
  <c r="AE5" i="22"/>
  <c r="BY5" i="22"/>
  <c r="BX5" i="22"/>
  <c r="BW5" i="22"/>
  <c r="BT5" i="22"/>
  <c r="J95" i="18"/>
  <c r="F45" i="18"/>
  <c r="CG5" i="22"/>
  <c r="CF5" i="22"/>
  <c r="CN5" i="22"/>
  <c r="CM5" i="22"/>
  <c r="CL5" i="22"/>
  <c r="CK5" i="22"/>
  <c r="CJ5" i="22"/>
  <c r="CI5" i="22"/>
  <c r="CH5" i="22"/>
  <c r="CE5" i="22"/>
  <c r="CD5" i="22"/>
  <c r="CC5" i="22"/>
  <c r="CB5" i="22"/>
  <c r="CA5" i="22"/>
  <c r="BZ5" i="22"/>
  <c r="BV5" i="22"/>
  <c r="BU5" i="22"/>
  <c r="BP5" i="22"/>
  <c r="BR5" i="22"/>
  <c r="AR5" i="22"/>
  <c r="AV5" i="22"/>
  <c r="AD5" i="22"/>
  <c r="AC5" i="22"/>
  <c r="U5" i="22"/>
  <c r="V5" i="22"/>
  <c r="W5" i="22"/>
  <c r="X5" i="22"/>
  <c r="Y5" i="22"/>
  <c r="Z5" i="22"/>
  <c r="K5" i="22"/>
  <c r="G113" i="18"/>
  <c r="J113" i="18"/>
  <c r="G111" i="18"/>
  <c r="J111" i="18"/>
  <c r="J193" i="18"/>
  <c r="J217" i="18"/>
  <c r="J94" i="12" l="1" a="1"/>
  <c r="J94" i="12" s="1"/>
  <c r="J93" i="12" a="1"/>
  <c r="J93" i="12" s="1"/>
  <c r="J92" i="12" a="1"/>
  <c r="J92" i="12" s="1"/>
  <c r="J77" i="12" a="1"/>
  <c r="J77" i="12" s="1"/>
  <c r="J78" i="12" a="1"/>
  <c r="J78" i="12" s="1"/>
  <c r="J79" i="12" a="1"/>
  <c r="J79" i="12" s="1"/>
  <c r="J81" i="12" a="1"/>
  <c r="J81" i="12" s="1"/>
  <c r="J82" i="12" a="1"/>
  <c r="J82" i="12" s="1"/>
  <c r="J83" i="12" a="1"/>
  <c r="J83" i="12" s="1"/>
  <c r="J84" i="12" a="1"/>
  <c r="J84" i="12" s="1"/>
  <c r="J86" i="12" a="1"/>
  <c r="J86" i="12" s="1"/>
  <c r="J87" i="12" a="1"/>
  <c r="J87" i="12" s="1"/>
  <c r="J88" i="12" a="1"/>
  <c r="J88" i="12" s="1"/>
  <c r="J90" i="12" a="1"/>
  <c r="J90" i="12" s="1"/>
  <c r="J91" i="12" a="1"/>
  <c r="J91" i="12" s="1"/>
  <c r="I91" i="12"/>
  <c r="I65" i="12"/>
  <c r="I64" i="12"/>
  <c r="J10" i="19"/>
  <c r="I67" i="12" l="1"/>
  <c r="J179" i="18" s="1"/>
  <c r="J178" i="18"/>
  <c r="BF5" i="22"/>
  <c r="I87" i="12"/>
  <c r="J105" i="18"/>
  <c r="J221" i="18"/>
  <c r="J91" i="18"/>
  <c r="U4" i="12"/>
  <c r="U6" i="12"/>
  <c r="U7" i="12"/>
  <c r="U8" i="12"/>
  <c r="U9" i="12"/>
  <c r="U10" i="12"/>
  <c r="U11" i="12"/>
  <c r="U12" i="12"/>
  <c r="U13" i="12"/>
  <c r="U14" i="12"/>
  <c r="U15" i="12"/>
  <c r="U1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 i="12"/>
  <c r="E129" i="18"/>
  <c r="E131" i="18"/>
  <c r="E133" i="18"/>
  <c r="F14" i="19"/>
  <c r="F16" i="19"/>
  <c r="J13" i="18"/>
  <c r="G18" i="18"/>
  <c r="AX5" i="22"/>
  <c r="AW5" i="22"/>
  <c r="AT5" i="22"/>
  <c r="AU5" i="22"/>
  <c r="AS5" i="22"/>
  <c r="AQ5" i="22"/>
  <c r="AP5" i="22"/>
  <c r="AF5" i="22"/>
  <c r="AB5" i="22"/>
  <c r="AA5" i="22"/>
  <c r="T5" i="22"/>
  <c r="S5" i="22"/>
  <c r="R5" i="22"/>
  <c r="Q5" i="22"/>
  <c r="P5" i="22"/>
  <c r="O5" i="22"/>
  <c r="N5" i="22"/>
  <c r="M5" i="22"/>
  <c r="L5" i="22"/>
  <c r="J5" i="22"/>
  <c r="J4" i="22"/>
  <c r="I5" i="22"/>
  <c r="H5" i="22"/>
  <c r="D5" i="22"/>
  <c r="G5" i="22"/>
  <c r="F5" i="22"/>
  <c r="E5" i="22"/>
  <c r="C5" i="22"/>
  <c r="B5" i="22"/>
  <c r="J135" i="18"/>
  <c r="J134" i="18"/>
  <c r="J130" i="18"/>
  <c r="J129" i="18"/>
  <c r="E137" i="18"/>
  <c r="E135" i="18"/>
  <c r="J143" i="18"/>
  <c r="E127" i="18"/>
  <c r="F17" i="18"/>
  <c r="J121" i="18"/>
  <c r="J120" i="18"/>
  <c r="J119" i="18"/>
  <c r="J215" i="18"/>
  <c r="BA5" i="22" s="1"/>
  <c r="J167" i="18"/>
  <c r="J169" i="18"/>
  <c r="J165" i="18"/>
  <c r="J163" i="18"/>
  <c r="J159" i="18"/>
  <c r="J157" i="18"/>
  <c r="J155" i="18"/>
  <c r="J153" i="18"/>
  <c r="J151" i="18"/>
  <c r="J149" i="18"/>
  <c r="J145" i="18"/>
  <c r="J141" i="18"/>
  <c r="E125" i="18"/>
  <c r="D113" i="18"/>
  <c r="J115" i="18"/>
  <c r="G115" i="18"/>
  <c r="D115" i="18"/>
  <c r="J101" i="18"/>
  <c r="J99" i="18"/>
  <c r="J97" i="18"/>
  <c r="J93" i="18"/>
  <c r="J79" i="18"/>
  <c r="J77" i="18"/>
  <c r="J75" i="18"/>
  <c r="J55" i="18" l="1"/>
  <c r="J57" i="18"/>
  <c r="J59" i="18"/>
  <c r="J61" i="18"/>
  <c r="F42" i="18" l="1"/>
  <c r="F49" i="18"/>
  <c r="F48" i="18"/>
  <c r="F47" i="18"/>
  <c r="F44" i="18"/>
  <c r="E49" i="18"/>
  <c r="D49" i="18"/>
  <c r="E48" i="18"/>
  <c r="E47" i="18"/>
  <c r="E46" i="18"/>
  <c r="E44" i="18"/>
  <c r="E43" i="18"/>
  <c r="E42" i="18"/>
  <c r="D46" i="18"/>
  <c r="D44" i="18"/>
  <c r="D43" i="18"/>
  <c r="D42" i="18"/>
  <c r="J15" i="18"/>
  <c r="I15" i="18"/>
  <c r="G17" i="18"/>
  <c r="G14" i="18"/>
  <c r="F16" i="18"/>
  <c r="G16" i="18"/>
  <c r="G12" i="18"/>
  <c r="G11" i="18"/>
  <c r="J11" i="18"/>
  <c r="D14" i="18"/>
  <c r="D16" i="18"/>
  <c r="D13" i="18"/>
  <c r="D12" i="18"/>
  <c r="D11" i="18"/>
  <c r="I63" i="12"/>
  <c r="J177" i="18" l="1"/>
  <c r="BE5" i="22"/>
  <c r="CR5" i="22"/>
  <c r="J54" i="16"/>
  <c r="J35" i="18" s="1"/>
  <c r="I25" i="18"/>
  <c r="I26" i="18"/>
  <c r="I27" i="18"/>
  <c r="I28" i="18"/>
  <c r="I29" i="18"/>
  <c r="I30" i="18"/>
  <c r="I31" i="18"/>
  <c r="I32" i="18"/>
  <c r="I33" i="18"/>
  <c r="I34" i="18"/>
  <c r="I35" i="18"/>
  <c r="I24" i="18"/>
  <c r="H25" i="18"/>
  <c r="H26" i="18"/>
  <c r="H27" i="18"/>
  <c r="H28" i="18"/>
  <c r="H29" i="18"/>
  <c r="H30" i="18"/>
  <c r="H31" i="18"/>
  <c r="H32" i="18"/>
  <c r="H33" i="18"/>
  <c r="H34" i="18"/>
  <c r="H35" i="18"/>
  <c r="H24" i="18"/>
  <c r="I23" i="18"/>
  <c r="H23" i="18"/>
  <c r="G25" i="18"/>
  <c r="G26" i="18"/>
  <c r="G27" i="18"/>
  <c r="G28" i="18"/>
  <c r="G29" i="18"/>
  <c r="G30" i="18"/>
  <c r="G31" i="18"/>
  <c r="G32" i="18"/>
  <c r="G33" i="18"/>
  <c r="G34" i="18"/>
  <c r="G35" i="18"/>
  <c r="G24" i="18"/>
  <c r="G23" i="18"/>
  <c r="F25" i="18"/>
  <c r="F26" i="18"/>
  <c r="F27" i="18"/>
  <c r="F28" i="18"/>
  <c r="F29" i="18"/>
  <c r="F30" i="18"/>
  <c r="F31" i="18"/>
  <c r="F32" i="18"/>
  <c r="F33" i="18"/>
  <c r="F34" i="18"/>
  <c r="F35" i="18"/>
  <c r="F24" i="18"/>
  <c r="E25" i="18"/>
  <c r="E26" i="18"/>
  <c r="E27" i="18"/>
  <c r="E28" i="18"/>
  <c r="E29" i="18"/>
  <c r="E30" i="18"/>
  <c r="E31" i="18"/>
  <c r="E32" i="18"/>
  <c r="E33" i="18"/>
  <c r="E34" i="18"/>
  <c r="E35" i="18"/>
  <c r="F23" i="18"/>
  <c r="E24" i="18"/>
  <c r="E23" i="18"/>
  <c r="D34" i="18"/>
  <c r="CO5" i="22"/>
  <c r="CP5" i="22"/>
  <c r="CQ5" i="22"/>
  <c r="J17" i="18"/>
  <c r="I86" i="12" l="1"/>
  <c r="BG5" i="22" s="1"/>
  <c r="I84" i="12"/>
  <c r="BN5" i="22" s="1"/>
  <c r="I62" i="12"/>
  <c r="I79" i="12"/>
  <c r="G55" i="16"/>
  <c r="H55" i="16"/>
  <c r="I55" i="16"/>
  <c r="F55" i="16"/>
  <c r="E55" i="16"/>
  <c r="I36" i="18" l="1"/>
  <c r="H36" i="18"/>
  <c r="G36" i="18"/>
  <c r="F36" i="18"/>
  <c r="E36" i="18"/>
  <c r="E37" i="18"/>
  <c r="H56" i="16"/>
  <c r="H37" i="18" s="1"/>
  <c r="G56" i="16"/>
  <c r="G37" i="18" s="1"/>
  <c r="F56" i="16"/>
  <c r="F37" i="18" s="1"/>
  <c r="I56" i="16"/>
  <c r="I37" i="18" s="1"/>
  <c r="J89" i="18"/>
  <c r="J73" i="18"/>
  <c r="I78" i="12" l="1"/>
  <c r="I77" i="12"/>
  <c r="I92" i="12"/>
  <c r="BQ5" i="22" s="1"/>
  <c r="J183" i="18" l="1"/>
  <c r="BI5" i="22"/>
  <c r="D202" i="18" l="1"/>
  <c r="J53" i="18"/>
  <c r="K61" i="16" l="1"/>
  <c r="J61" i="16"/>
  <c r="I61" i="16"/>
  <c r="H61" i="16"/>
  <c r="E61" i="16"/>
  <c r="F46" i="18"/>
  <c r="E45" i="18"/>
  <c r="J43" i="16"/>
  <c r="J24" i="18" s="1"/>
  <c r="J44" i="16"/>
  <c r="J25" i="18" s="1"/>
  <c r="J45" i="16"/>
  <c r="J26" i="18" s="1"/>
  <c r="J46" i="16"/>
  <c r="J27" i="18" s="1"/>
  <c r="J47" i="16"/>
  <c r="J28" i="18" s="1"/>
  <c r="J48" i="16"/>
  <c r="J29" i="18" s="1"/>
  <c r="J49" i="16"/>
  <c r="J30" i="18" s="1"/>
  <c r="J50" i="16"/>
  <c r="J31" i="18" s="1"/>
  <c r="J51" i="16"/>
  <c r="J32" i="18" s="1"/>
  <c r="J52" i="16"/>
  <c r="J33" i="18" s="1"/>
  <c r="J53" i="16"/>
  <c r="J34" i="18" s="1"/>
  <c r="J23" i="18"/>
  <c r="J7" i="18"/>
  <c r="J6" i="18"/>
  <c r="G6" i="18"/>
  <c r="F202" i="18" s="1"/>
  <c r="D6" i="18"/>
  <c r="J55" i="16" l="1"/>
  <c r="I60" i="12" s="1"/>
  <c r="I70" i="12" s="1"/>
  <c r="I10" i="19"/>
  <c r="F10" i="19"/>
  <c r="J56" i="16" l="1"/>
  <c r="J36" i="18"/>
  <c r="J37" i="18" l="1"/>
  <c r="J194" i="18"/>
  <c r="I93" i="12"/>
  <c r="I69" i="12"/>
  <c r="J181" i="18"/>
  <c r="I73" i="12"/>
  <c r="I94" i="12"/>
  <c r="I83" i="12"/>
  <c r="J190" i="18"/>
  <c r="I90" i="12"/>
  <c r="I81" i="12"/>
  <c r="I82" i="12"/>
  <c r="I88" i="12"/>
  <c r="F86" i="18"/>
  <c r="F87" i="18"/>
  <c r="G86" i="18"/>
  <c r="G87" i="18"/>
  <c r="G84" i="18"/>
  <c r="G85" i="18"/>
  <c r="H86" i="18"/>
  <c r="H87" i="18"/>
  <c r="H85" i="18"/>
  <c r="H84" i="18"/>
  <c r="H83" i="18"/>
  <c r="G83" i="18"/>
  <c r="F85" i="18"/>
  <c r="F84" i="18"/>
  <c r="F83" i="18"/>
  <c r="E86" i="18"/>
  <c r="E87" i="18"/>
  <c r="E85" i="18"/>
  <c r="E84" i="18"/>
  <c r="E83" i="18"/>
  <c r="J70" i="18"/>
  <c r="J71" i="18"/>
  <c r="J69" i="18"/>
  <c r="J68" i="18"/>
  <c r="J67" i="18"/>
  <c r="I69" i="18"/>
  <c r="I70" i="18"/>
  <c r="I71" i="18"/>
  <c r="I68" i="18"/>
  <c r="I67" i="18"/>
  <c r="H70" i="18"/>
  <c r="H71" i="18"/>
  <c r="H69" i="18"/>
  <c r="H68" i="18"/>
  <c r="H67" i="18"/>
  <c r="G71" i="18"/>
  <c r="G70" i="18"/>
  <c r="G69" i="18"/>
  <c r="G68" i="18"/>
  <c r="G67" i="18"/>
  <c r="F70" i="18"/>
  <c r="F71" i="18"/>
  <c r="F69" i="18"/>
  <c r="F68" i="18"/>
  <c r="F67" i="18"/>
  <c r="E69" i="18"/>
  <c r="E70" i="18"/>
  <c r="E71" i="18"/>
  <c r="E68" i="18"/>
  <c r="E67" i="18"/>
  <c r="D87" i="18"/>
  <c r="D86" i="18"/>
  <c r="D85" i="18"/>
  <c r="D71" i="18"/>
  <c r="D70" i="18"/>
  <c r="D69" i="18"/>
  <c r="F43" i="18"/>
  <c r="J189" i="18" l="1"/>
  <c r="BM5" i="22"/>
  <c r="J197" i="18"/>
  <c r="BS5" i="22"/>
  <c r="J186" i="18"/>
  <c r="BK5" i="22"/>
  <c r="J184" i="18"/>
  <c r="BJ5" i="22"/>
  <c r="J182" i="18"/>
  <c r="BH5" i="22"/>
  <c r="J187" i="18"/>
  <c r="BL5" i="22"/>
  <c r="J192" i="18"/>
  <c r="BO5" i="22"/>
  <c r="J195" i="18"/>
  <c r="I71" i="12"/>
  <c r="I74" i="12"/>
  <c r="I75" i="12" s="1"/>
  <c r="I61" i="12"/>
  <c r="BB5" i="22" l="1"/>
  <c r="I66" i="12"/>
  <c r="J174" i="18"/>
  <c r="J176" i="18"/>
  <c r="BD5" i="22"/>
  <c r="J175" i="18"/>
  <c r="BC5"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<sst xmlns="http://schemas.openxmlformats.org/spreadsheetml/2006/main" count="864" uniqueCount="555">
  <si>
    <r>
      <rPr>
        <sz val="16"/>
        <color rgb="FF000000"/>
        <rFont val="Calibri"/>
        <family val="2"/>
        <scheme val="minor"/>
      </rPr>
      <t>Texas Department of Housing and Community Affairs</t>
    </r>
    <r>
      <rPr>
        <b/>
        <sz val="16"/>
        <color indexed="8"/>
        <rFont val="Calibri"/>
        <family val="2"/>
        <scheme val="minor"/>
      </rPr>
      <t xml:space="preserve">
</t>
    </r>
    <r>
      <rPr>
        <b/>
        <sz val="18"/>
        <color rgb="FF000000"/>
        <rFont val="Calibri"/>
        <family val="2"/>
        <scheme val="minor"/>
      </rPr>
      <t>Housing Finance Corporation (HFC) Monitoring Workbook</t>
    </r>
  </si>
  <si>
    <t>Reporting Instructions</t>
  </si>
  <si>
    <r>
      <t xml:space="preserve">Reports are due annually by June 1
Upload completed Audit Reports to Serv-U 
Workbook must be submitted in Excel Format
</t>
    </r>
    <r>
      <rPr>
        <b/>
        <sz val="12"/>
        <rFont val="Calibri"/>
        <family val="2"/>
        <scheme val="minor"/>
      </rPr>
      <t>Serv-U Access</t>
    </r>
    <r>
      <rPr>
        <sz val="12"/>
        <rFont val="Calibri"/>
        <family val="2"/>
        <scheme val="minor"/>
      </rPr>
      <t xml:space="preserve">
To request a Serv-U account, email TDHCA at hfc@tdhca.texas.gov</t>
    </r>
  </si>
  <si>
    <t>Workbook Instructions</t>
  </si>
  <si>
    <t xml:space="preserve">Instructions:   </t>
  </si>
  <si>
    <t xml:space="preserve">Exempt from Annual Reporting </t>
  </si>
  <si>
    <t>Tab Legend</t>
  </si>
  <si>
    <t xml:space="preserve">Tab 1:   </t>
  </si>
  <si>
    <t>Development Information Responsible Parties</t>
  </si>
  <si>
    <t xml:space="preserve">Tab 2:   </t>
  </si>
  <si>
    <t>Auditor Information</t>
  </si>
  <si>
    <t xml:space="preserve"> Tab 3:   </t>
  </si>
  <si>
    <t>Income &amp; Rent Limits</t>
  </si>
  <si>
    <t xml:space="preserve">Tab 4:   </t>
  </si>
  <si>
    <t xml:space="preserve">Tab 5:   </t>
  </si>
  <si>
    <t>Unit &amp; Occupancy</t>
  </si>
  <si>
    <t xml:space="preserve">Tab 6:   </t>
  </si>
  <si>
    <t>Marketing, Vouchers, Tenant Lease &amp; Policies</t>
  </si>
  <si>
    <t xml:space="preserve">Tab 7:   </t>
  </si>
  <si>
    <t>Audit Sample - Household File Check Sheet</t>
  </si>
  <si>
    <t xml:space="preserve">    Tab 8:   </t>
  </si>
  <si>
    <t>Audit Attachments Checklist</t>
  </si>
  <si>
    <t xml:space="preserve">    Tab 9:   </t>
  </si>
  <si>
    <t xml:space="preserve">Rent &amp; Public Benefit Test Certification Form </t>
  </si>
  <si>
    <t xml:space="preserve">Summary:   </t>
  </si>
  <si>
    <t>TDHCA USE ONLY Summary &amp; List (Do not complete)</t>
  </si>
  <si>
    <t>Tab Tips</t>
  </si>
  <si>
    <t>Definitions</t>
  </si>
  <si>
    <t xml:space="preserve"> The following definitions are provided for workbook reference only and are not a substitute for the applicable statutes or rules.</t>
  </si>
  <si>
    <t xml:space="preserve">Housing Finance Corporation (HFC)   </t>
  </si>
  <si>
    <t>A public, nonprofit corporation organized under Chapter 394 of the Texas Local Government Code.</t>
  </si>
  <si>
    <t xml:space="preserve">HFC User   </t>
  </si>
  <si>
    <t>The public-private partnership entity, or a developer or other person or entity that has an ownership interest, a leasehold interest, Ground Lease Lessee/Lessor or another possessory interest.</t>
  </si>
  <si>
    <t xml:space="preserve">HFC's Sponsoring Government   </t>
  </si>
  <si>
    <t>The city or county whose governing body authorized and approved the creation of a Housing Finance Corporation under Chapter 394 (and, for a joint corporation, each such city or county), and on whose behalf the corporation is organized to act.</t>
  </si>
  <si>
    <t xml:space="preserve">HFC Governing Body   </t>
  </si>
  <si>
    <t xml:space="preserve">The decision-making body of the HFC. Commonly this is the Board of Directors, Board Members etc. </t>
  </si>
  <si>
    <t xml:space="preserve">Management   </t>
  </si>
  <si>
    <r>
      <t xml:space="preserve">Individuals, organizations, or entities that </t>
    </r>
    <r>
      <rPr>
        <sz val="12"/>
        <color rgb="FF7030A0"/>
        <rFont val="Calibri"/>
        <family val="2"/>
        <scheme val="minor"/>
      </rPr>
      <t>are</t>
    </r>
    <r>
      <rPr>
        <sz val="12"/>
        <color theme="1"/>
        <rFont val="Calibri"/>
        <family val="2"/>
        <scheme val="minor"/>
      </rPr>
      <t xml:space="preserve"> responsible for the oversight and daily operations of a HFC Development.</t>
    </r>
  </si>
  <si>
    <t xml:space="preserve">Responsible Parties   </t>
  </si>
  <si>
    <t xml:space="preserve">Regulatory Agreement   </t>
  </si>
  <si>
    <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t>
  </si>
  <si>
    <t xml:space="preserve">Income Certification   </t>
  </si>
  <si>
    <t>Either the Department approved Income Certification or the Income Certification as required by the Regulatory Agreement. *At lease renewal, the use of the Department-approved Income Certification form is required per §10.1204 (3)(D).</t>
  </si>
  <si>
    <t xml:space="preserve">Maximum Market Rent:   </t>
  </si>
  <si>
    <t>With respect to a particular Restricted Unit Type, the average annual Rent charged for all non-income-restricted units in the Development having the same or substantially similar floor plan as the Restricted Unit Type.</t>
  </si>
  <si>
    <t xml:space="preserve">Restricted Rent   </t>
  </si>
  <si>
    <t xml:space="preserve">Sample Size   </t>
  </si>
  <si>
    <t>Development &amp; Regulatory Information for HFC Developments</t>
  </si>
  <si>
    <t>Complete yellow fields only. Gray fields auto-populate.</t>
  </si>
  <si>
    <t>Reporting</t>
  </si>
  <si>
    <t>Report Due Date</t>
  </si>
  <si>
    <t>Occupancy Period Begin Date</t>
  </si>
  <si>
    <t>Current Reporting Year</t>
  </si>
  <si>
    <t>Occupancy Period End Date</t>
  </si>
  <si>
    <t>HFC Property</t>
  </si>
  <si>
    <t>Property Name</t>
  </si>
  <si>
    <t>Property Phone</t>
  </si>
  <si>
    <t>Property County</t>
  </si>
  <si>
    <t>Property Street Address</t>
  </si>
  <si>
    <t>Property Email(s)</t>
  </si>
  <si>
    <t>Total Units in the Development</t>
  </si>
  <si>
    <t>Separate multiple emails with semicolon (;).</t>
  </si>
  <si>
    <t xml:space="preserve">All Units (Restricted + Unrestricted)  </t>
  </si>
  <si>
    <t>Property City, State &amp; Zip Code</t>
  </si>
  <si>
    <t>Property Website</t>
  </si>
  <si>
    <t>Regulatory</t>
  </si>
  <si>
    <t>Is the Regulatory Agreement (RA) or similar restrictive instrument recorded?</t>
  </si>
  <si>
    <t>Select One</t>
  </si>
  <si>
    <t>Development Type</t>
  </si>
  <si>
    <t>Effective Date of the RA</t>
  </si>
  <si>
    <t>What is the RA term?</t>
  </si>
  <si>
    <t>Occupancy Type</t>
  </si>
  <si>
    <t>MM/DD/YYYY</t>
  </si>
  <si>
    <t>Pre- or Post-May 28, 2025 HFC Development?</t>
  </si>
  <si>
    <t>Jurisdictional Boundaries</t>
  </si>
  <si>
    <t>Triggering Events: Acquisition and Ownership Transfer</t>
  </si>
  <si>
    <t>Did a triggering event occur during the reporting period or any prior Tax Year? This includes refinancing or debt restructuring, 
ownership transfer (including conveyance of fee or leasehold title or majority beneficial interest), 
or material affordability changes. Excludes construction-to-permanent financing.</t>
  </si>
  <si>
    <r>
      <t>If "</t>
    </r>
    <r>
      <rPr>
        <b/>
        <sz val="11"/>
        <rFont val="Calibri"/>
        <family val="2"/>
        <scheme val="minor"/>
      </rPr>
      <t>Yes</t>
    </r>
    <r>
      <rPr>
        <sz val="11"/>
        <rFont val="Calibri"/>
        <family val="2"/>
        <scheme val="minor"/>
      </rPr>
      <t>", please select the type of triggering event.</t>
    </r>
  </si>
  <si>
    <t>If applicable, date of the triggering event.</t>
  </si>
  <si>
    <t>Other Programs</t>
  </si>
  <si>
    <t>Does the development participate in other affordable programs?</t>
  </si>
  <si>
    <r>
      <t xml:space="preserve"> If "</t>
    </r>
    <r>
      <rPr>
        <b/>
        <sz val="11"/>
        <color rgb="FF000000"/>
        <rFont val="Calibri"/>
        <family val="2"/>
      </rPr>
      <t>Yes</t>
    </r>
    <r>
      <rPr>
        <sz val="11"/>
        <color indexed="8"/>
        <rFont val="Calibri"/>
        <family val="2"/>
      </rPr>
      <t>", complete the following:</t>
    </r>
  </si>
  <si>
    <t xml:space="preserve">Program Name 1 </t>
  </si>
  <si>
    <t xml:space="preserve">Funding Source 1 </t>
  </si>
  <si>
    <t xml:space="preserve">Program Name 2 </t>
  </si>
  <si>
    <t xml:space="preserve">Funding Source 2 </t>
  </si>
  <si>
    <t xml:space="preserve">Program Name 3 </t>
  </si>
  <si>
    <t xml:space="preserve">Funding Source 3 </t>
  </si>
  <si>
    <t>Unit Requirements</t>
  </si>
  <si>
    <t>Complete the table below based on the Development’s affordability requirements. Enter the required number of units by bedroom size and AMI level, include Market units. Leave fields blank where not applicable. Complete yellow fields only. Gray fields auto-populate and totals will calculate automatically.</t>
  </si>
  <si>
    <t>Market Units and Required Affordable by AMI Level and Bedroom Size</t>
  </si>
  <si>
    <t>AMI % Designation</t>
  </si>
  <si>
    <t>Efficiency</t>
  </si>
  <si>
    <t>1 Bedroom</t>
  </si>
  <si>
    <t>2 Bedrooms</t>
  </si>
  <si>
    <t>3 Bedrooms</t>
  </si>
  <si>
    <t>4 Bedrooms</t>
  </si>
  <si>
    <t xml:space="preserve">Total </t>
  </si>
  <si>
    <t>20% AMI Units</t>
  </si>
  <si>
    <t>30% AMI Units</t>
  </si>
  <si>
    <t>40% AMI Units</t>
  </si>
  <si>
    <t>50% AMI Units</t>
  </si>
  <si>
    <t>60% AMI Units</t>
  </si>
  <si>
    <t>65% AMI Units</t>
  </si>
  <si>
    <t>70% AMI Units</t>
  </si>
  <si>
    <t>80% AMI Units</t>
  </si>
  <si>
    <t>100% AMI Units</t>
  </si>
  <si>
    <t>120% AMI Units</t>
  </si>
  <si>
    <t>140% AMI Units</t>
  </si>
  <si>
    <t>Other AMI Units: [Add % here]</t>
  </si>
  <si>
    <t>Market Units</t>
  </si>
  <si>
    <t>Total Restricted Units</t>
  </si>
  <si>
    <t>Total Units (Restricted + Market)</t>
  </si>
  <si>
    <t>Development Contacts</t>
  </si>
  <si>
    <t>Enter the Development’s current contact information in the yellow fields only. Gray fields auto-populate</t>
  </si>
  <si>
    <t xml:space="preserve">Contact </t>
  </si>
  <si>
    <t>Type</t>
  </si>
  <si>
    <t>Organization Name</t>
  </si>
  <si>
    <t>Individual Contact Name(s) If Applicable</t>
  </si>
  <si>
    <t>Street Address</t>
  </si>
  <si>
    <t xml:space="preserve">City, State &amp; Zip </t>
  </si>
  <si>
    <t>County</t>
  </si>
  <si>
    <t>Phone</t>
  </si>
  <si>
    <t>Email(s)</t>
  </si>
  <si>
    <t xml:space="preserve">Website </t>
  </si>
  <si>
    <t>Property</t>
  </si>
  <si>
    <t>State Comptroller</t>
  </si>
  <si>
    <t>Texas Comptroller</t>
  </si>
  <si>
    <t>12345 N Lamar Blvd., Suite 175</t>
  </si>
  <si>
    <t>Austin, TX 78753</t>
  </si>
  <si>
    <t>N/A</t>
  </si>
  <si>
    <t>Appraisal District</t>
  </si>
  <si>
    <t>Auditor Company</t>
  </si>
  <si>
    <t>Audit Company</t>
  </si>
  <si>
    <t xml:space="preserve">Management Company </t>
  </si>
  <si>
    <t xml:space="preserve">Management </t>
  </si>
  <si>
    <t>HFC</t>
  </si>
  <si>
    <t xml:space="preserve">HFC </t>
  </si>
  <si>
    <t xml:space="preserve">HFC User </t>
  </si>
  <si>
    <t xml:space="preserve">HFC Sponsor </t>
  </si>
  <si>
    <t xml:space="preserve">HFC Governing Body of Sponsor </t>
  </si>
  <si>
    <t>Other Responsible Party</t>
  </si>
  <si>
    <t>Auditor Qualifications &amp; Affiliations</t>
  </si>
  <si>
    <t xml:space="preserve">Complete yellow fields only. </t>
  </si>
  <si>
    <t>Does the Auditor have a current Certified Occupancy Specialist (COS) or equivalent housing compliance certification?</t>
  </si>
  <si>
    <t>Has the Auditor provided a resume demonstrating housing compliance audit experience?</t>
  </si>
  <si>
    <t>Is the Auditor free from any financial, ownership, or management interest in the Development or any Responsible Party?</t>
  </si>
  <si>
    <t>Is the Auditor currently serving, or has the Auditor previously served, as the Management Agent for this Development?</t>
  </si>
  <si>
    <t>Has the HFC User complied with the three-year rotation and, if applicable, the two-year cooling-off requirement?</t>
  </si>
  <si>
    <r>
      <t>If you answered “</t>
    </r>
    <r>
      <rPr>
        <b/>
        <sz val="11"/>
        <color rgb="FF000000"/>
        <rFont val="Calibri"/>
        <family val="2"/>
      </rPr>
      <t>No</t>
    </r>
    <r>
      <rPr>
        <sz val="11"/>
        <color indexed="8"/>
        <rFont val="Calibri"/>
        <family val="2"/>
      </rPr>
      <t>” to any of the questions above, please provide an explanation:</t>
    </r>
  </si>
  <si>
    <t>Income &amp; Rents Limits</t>
  </si>
  <si>
    <t xml:space="preserve"> All yellow fields must be completed unless otherwise indicated. Enter limits applicable to the audit year.</t>
  </si>
  <si>
    <t>Income Limits</t>
  </si>
  <si>
    <t>Does the Regulatory Agreement specify income limits?</t>
  </si>
  <si>
    <t>Income Limit by Number of Household Members</t>
  </si>
  <si>
    <t>AMI</t>
  </si>
  <si>
    <t xml:space="preserve">Other AMI % </t>
  </si>
  <si>
    <t>Effective Date of Income Limit</t>
  </si>
  <si>
    <t>Are the income limits adjusted for household size?</t>
  </si>
  <si>
    <t>Are the income limits based on HUD income limits?</t>
  </si>
  <si>
    <t>Rent Limits</t>
  </si>
  <si>
    <t>Rent Limit by Number of Bedrooms</t>
  </si>
  <si>
    <t>Effective Date of Rent Limit</t>
  </si>
  <si>
    <t>Does the Regulatory Agreement specify rent limits for Restricted Units?</t>
  </si>
  <si>
    <t>Are the rent limits based on HUD rental limits?</t>
  </si>
  <si>
    <t>Are restricted unit rents ≤30% of the applicable income limit (adjusted for household size)?</t>
  </si>
  <si>
    <t>Are rent limit adjusted for family size, as determined by HUD?</t>
  </si>
  <si>
    <t>What is the family-size adjustment specified by the Development’s Regulatory Agreement?</t>
  </si>
  <si>
    <t>Income &amp; Rent Limit Observations</t>
  </si>
  <si>
    <r>
      <t>If "</t>
    </r>
    <r>
      <rPr>
        <b/>
        <sz val="11"/>
        <rFont val="Calibri"/>
        <family val="2"/>
      </rPr>
      <t>Yes</t>
    </r>
    <r>
      <rPr>
        <sz val="11"/>
        <rFont val="Calibri"/>
        <family val="2"/>
      </rPr>
      <t>", describe any observations, technical assistance, or noncompliance provided.</t>
    </r>
  </si>
  <si>
    <t>Development Information</t>
  </si>
  <si>
    <t>Complete the information below:</t>
  </si>
  <si>
    <t>Regulatory Agreement effective date from first page:</t>
  </si>
  <si>
    <t>New Construction</t>
  </si>
  <si>
    <t>Acquisition</t>
  </si>
  <si>
    <t>Acquisition/Rehabilitation</t>
  </si>
  <si>
    <t>Reconstruction</t>
  </si>
  <si>
    <t>New Construction:</t>
  </si>
  <si>
    <t>The date the development was first occupied by one or more tenants:</t>
  </si>
  <si>
    <t>For Acquisition:</t>
  </si>
  <si>
    <t>When was the development originally built?</t>
  </si>
  <si>
    <t>What is the date of acquisition by the PFC?</t>
  </si>
  <si>
    <t xml:space="preserve">Type:  General/Family </t>
  </si>
  <si>
    <t>Elderly</t>
  </si>
  <si>
    <t>Other       explain:</t>
  </si>
  <si>
    <t xml:space="preserve">Does the development also participate in any other affordable housing programs?  </t>
  </si>
  <si>
    <t>If yes, complete the following:</t>
  </si>
  <si>
    <t>Program:</t>
  </si>
  <si>
    <t>Funding Source:</t>
  </si>
  <si>
    <t xml:space="preserve"> All yellow fields must be completed unless otherwise indicated.</t>
  </si>
  <si>
    <r>
      <t>If "</t>
    </r>
    <r>
      <rPr>
        <b/>
        <sz val="11"/>
        <rFont val="Calibri"/>
        <family val="2"/>
        <scheme val="minor"/>
      </rPr>
      <t>Yes</t>
    </r>
    <r>
      <rPr>
        <sz val="11"/>
        <rFont val="Calibri"/>
        <family val="2"/>
        <scheme val="minor"/>
      </rPr>
      <t>", describe any observations, technical assistance, or noncompliance provided.</t>
    </r>
  </si>
  <si>
    <t xml:space="preserve"> </t>
  </si>
  <si>
    <t>Units &amp; Occupancy</t>
  </si>
  <si>
    <t>Total Units (All)</t>
  </si>
  <si>
    <t>Unit Designation (By Restriction)</t>
  </si>
  <si>
    <t>Occupancy Status</t>
  </si>
  <si>
    <t>Unit Type</t>
  </si>
  <si>
    <t>Unit Count</t>
  </si>
  <si>
    <t>(Restricted + Unrestricted Units)</t>
  </si>
  <si>
    <t>Occupied Units</t>
  </si>
  <si>
    <t>Non-Restricted (Market) 
Units</t>
  </si>
  <si>
    <t>Vacant Units</t>
  </si>
  <si>
    <t>Unit #</t>
  </si>
  <si>
    <t>Did the Development comply with the Available Unit Rule when a household became over-income?</t>
  </si>
  <si>
    <t>Date first occupied by one or more tenants?</t>
  </si>
  <si>
    <r>
      <t xml:space="preserve">Set-Aside  - </t>
    </r>
    <r>
      <rPr>
        <sz val="11"/>
        <color rgb="FF000000"/>
        <rFont val="Calibri"/>
        <family val="2"/>
      </rPr>
      <t>Select Only One Option</t>
    </r>
  </si>
  <si>
    <t>Is the Development currently in lease up?</t>
  </si>
  <si>
    <t>Option 1:</t>
  </si>
  <si>
    <t>At Least 10% of units reserved for HH not earning more than 60% AMI</t>
  </si>
  <si>
    <t>Do Restricted Units have comparable square footage and floor plans as Non-Restricted Units?</t>
  </si>
  <si>
    <t>At least 40% of units reserved for HH not earning more than 80% AMI</t>
  </si>
  <si>
    <t>Are Restricted Units equal in finishes and equipment to Non-Restricted units?</t>
  </si>
  <si>
    <t xml:space="preserve">Option 2: </t>
  </si>
  <si>
    <t>At Least 10% of units reserved for HH not earning more than 50% AMI</t>
  </si>
  <si>
    <t>Do Restricted Units have equal amenity and program access as Non-Restricted Units?</t>
  </si>
  <si>
    <t>At least 40% of units reserved for HH not earning more than 100% AMI</t>
  </si>
  <si>
    <t>Are Restricted Units proportionally distributed by unit type and income category?</t>
  </si>
  <si>
    <t>Observations</t>
  </si>
  <si>
    <r>
      <t>If "</t>
    </r>
    <r>
      <rPr>
        <b/>
        <sz val="11"/>
        <rFont val="Calibri"/>
        <family val="2"/>
        <scheme val="minor"/>
      </rPr>
      <t>Yes</t>
    </r>
    <r>
      <rPr>
        <sz val="11"/>
        <rFont val="Calibri"/>
        <family val="2"/>
        <scheme val="minor"/>
      </rPr>
      <t>", list details of any observations, technical assistance, or noncompliance provided.</t>
    </r>
  </si>
  <si>
    <t>Total</t>
  </si>
  <si>
    <t>All yellow fields must be completed unless otherwise indicated.</t>
  </si>
  <si>
    <t>Marketing</t>
  </si>
  <si>
    <t>Does the Development’s website include information about the Development and its compliance with Section 394.9026(c)(7)?</t>
  </si>
  <si>
    <t>Does the website include Housing Choice Voucher (HCV) acceptance policies?</t>
  </si>
  <si>
    <t>The Development affirmatively markets both Restricted and non-Restricted Units to Housing Choice Voucher (HCV) households and notify local housing authorities of their acceptance of HCV tenants.</t>
  </si>
  <si>
    <t>Vouchers</t>
  </si>
  <si>
    <t>Does the HFC User refrain from refusing to rent to households solely due to participation in the Housing Choice Voucher (HCV) program?</t>
  </si>
  <si>
    <t>Do leasing and screening policies avoid any provision that prohibits or discourages HCV participation?</t>
  </si>
  <si>
    <t>Does the Development avoid imposing a minimum income requirement on HCV households exceeding 250% of the tenant-paid portion of rent?</t>
  </si>
  <si>
    <t>If an HCV household occupies a Restricted Unit and the voucher payment standard is below the approved rent, is the household charged only the allowable difference?</t>
  </si>
  <si>
    <t>How many Restricted Units are occupied by HCV (Section 8) households?</t>
  </si>
  <si>
    <t>Does the Development provide tenants with at least 30 days’ written notice of non-renewal?</t>
  </si>
  <si>
    <t>Do lease agreements prohibit tenants from waiving required protections?</t>
  </si>
  <si>
    <t>Audit Sample</t>
  </si>
  <si>
    <t>Unit Designation</t>
  </si>
  <si>
    <t># Beds</t>
  </si>
  <si>
    <t>Tenant Name</t>
  </si>
  <si>
    <t>New Move-In
 or 
Recertification</t>
  </si>
  <si>
    <t>Move-In 
Date</t>
  </si>
  <si>
    <r>
      <t xml:space="preserve">Income Certified
Prior to 
Move-In
</t>
    </r>
    <r>
      <rPr>
        <sz val="10"/>
        <color theme="1"/>
        <rFont val="Calibri"/>
        <family val="2"/>
        <scheme val="minor"/>
      </rPr>
      <t>(Yes/No)</t>
    </r>
  </si>
  <si>
    <t># of HH Members</t>
  </si>
  <si>
    <r>
      <t xml:space="preserve">Income Cert Executed by HH?
</t>
    </r>
    <r>
      <rPr>
        <sz val="10"/>
        <color theme="1"/>
        <rFont val="Calibri"/>
        <family val="2"/>
        <scheme val="minor"/>
      </rPr>
      <t>(Yes/No)</t>
    </r>
  </si>
  <si>
    <r>
      <t xml:space="preserve">Verification of Income?
</t>
    </r>
    <r>
      <rPr>
        <sz val="10"/>
        <color theme="1"/>
        <rFont val="Calibri"/>
        <family val="2"/>
        <scheme val="minor"/>
      </rPr>
      <t>(Yes/No)</t>
    </r>
  </si>
  <si>
    <r>
      <t xml:space="preserve">Assets Verified?
</t>
    </r>
    <r>
      <rPr>
        <sz val="10"/>
        <color theme="1"/>
        <rFont val="Calibri"/>
        <family val="2"/>
        <scheme val="minor"/>
      </rPr>
      <t>(Yes/No</t>
    </r>
    <r>
      <rPr>
        <sz val="10"/>
        <rFont val="Calibri"/>
        <family val="2"/>
        <scheme val="minor"/>
      </rPr>
      <t>)</t>
    </r>
  </si>
  <si>
    <t>Income as Reported on the 
Income Certification</t>
  </si>
  <si>
    <t>Auditor's Estimate of HH Income</t>
  </si>
  <si>
    <t>File 
Supported Income</t>
  </si>
  <si>
    <t>Income Limit</t>
  </si>
  <si>
    <r>
      <t xml:space="preserve">Income Under Limit?
</t>
    </r>
    <r>
      <rPr>
        <sz val="10"/>
        <color theme="1"/>
        <rFont val="Calibri"/>
        <family val="2"/>
        <scheme val="minor"/>
      </rPr>
      <t>(Yes/No)</t>
    </r>
  </si>
  <si>
    <t>Tenant Paid Portion of Rent</t>
  </si>
  <si>
    <r>
      <t xml:space="preserve">Rent Under Limit?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</si>
  <si>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</si>
  <si>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Recertification
Effective Date</t>
  </si>
  <si>
    <r>
      <t xml:space="preserve">Certification Type 
</t>
    </r>
    <r>
      <rPr>
        <sz val="10"/>
        <rFont val="Calibri"/>
        <family val="2"/>
        <scheme val="minor"/>
      </rPr>
      <t>(Self/Full/None)</t>
    </r>
  </si>
  <si>
    <r>
      <t xml:space="preserve">TDHCA TIC Form Used 
</t>
    </r>
    <r>
      <rPr>
        <sz val="10"/>
        <color theme="1"/>
        <rFont val="Calibri"/>
        <family val="2"/>
        <scheme val="minor"/>
      </rPr>
      <t>(Yes/No)</t>
    </r>
  </si>
  <si>
    <r>
      <t xml:space="preserve">Lease Executed?
</t>
    </r>
    <r>
      <rPr>
        <sz val="10"/>
        <color theme="1"/>
        <rFont val="Calibri"/>
        <family val="2"/>
        <scheme val="minor"/>
      </rPr>
      <t>(Yes/No)</t>
    </r>
  </si>
  <si>
    <r>
      <t xml:space="preserve">Lease/
Addendum includes provisions consistent with 
§10.1204(I)
</t>
    </r>
    <r>
      <rPr>
        <sz val="10"/>
        <rFont val="Calibri"/>
        <family val="2"/>
        <scheme val="minor"/>
      </rPr>
      <t>(Yes/No)</t>
    </r>
  </si>
  <si>
    <r>
      <t xml:space="preserve">Income Documentation Consistent with 
§10.1205                         </t>
    </r>
    <r>
      <rPr>
        <sz val="10"/>
        <color theme="1"/>
        <rFont val="Calibri"/>
        <family val="2"/>
        <scheme val="minor"/>
      </rPr>
      <t>(Yes/No)</t>
    </r>
  </si>
  <si>
    <t>Identify specific documentation inconsistent with TAC §10.1205</t>
  </si>
  <si>
    <t xml:space="preserve">Auditor TA/Other Observations </t>
  </si>
  <si>
    <t>Example</t>
  </si>
  <si>
    <t>Smith</t>
  </si>
  <si>
    <t>Move-In</t>
  </si>
  <si>
    <t>No</t>
  </si>
  <si>
    <t>Yes</t>
  </si>
  <si>
    <t>Full</t>
  </si>
  <si>
    <t xml:space="preserve">                                                                                                                                                   Audit Sample Summary (Fields in gray auto-update from Audit Sample above)</t>
  </si>
  <si>
    <t xml:space="preserve">                                                                                                                                                                                     TDHCA use only. Gray fields below auto populate.</t>
  </si>
  <si>
    <t xml:space="preserve">Audit Sample Item </t>
  </si>
  <si>
    <t>Result</t>
  </si>
  <si>
    <t>Corresponding Unit/Number (if applicable)</t>
  </si>
  <si>
    <t>Number of Files Reviewed</t>
  </si>
  <si>
    <t>Is the Development currently in lease-up?</t>
  </si>
  <si>
    <t>Overall Sample meets minimum requirements?</t>
  </si>
  <si>
    <t>Number of Move-In Files Reviewed</t>
  </si>
  <si>
    <t>Required Move-In Files (75%)</t>
  </si>
  <si>
    <t>Move-In Sample meets minimum requirements?</t>
  </si>
  <si>
    <t>Number of Recertification Files Reviewed</t>
  </si>
  <si>
    <t>Required Recertification Files (10%)</t>
  </si>
  <si>
    <t>Recertification Sample meets minimum requirements?</t>
  </si>
  <si>
    <t>Number of Files with "Full" Income Certification</t>
  </si>
  <si>
    <t>Number of Files with "Self"-Certified Income</t>
  </si>
  <si>
    <t>Number of Files with No Income Certification ("None")</t>
  </si>
  <si>
    <t>Number of Files Missing Verification of Income?</t>
  </si>
  <si>
    <t>Number of Files Missing a Verification of Assets?</t>
  </si>
  <si>
    <t>Number of Files Over the Income Limit</t>
  </si>
  <si>
    <t>Number of Files Over the Rent Limit</t>
  </si>
  <si>
    <t>Number of Files Missing an Income Certification Prior to Move-In</t>
  </si>
  <si>
    <t>Number of Files Missing Income Certification at Lease Renewal</t>
  </si>
  <si>
    <t>Number of Files Missing Executed Income Certification?</t>
  </si>
  <si>
    <t>Number of Files Missing a TDHCA Tenant Income Certification(TIC) Form</t>
  </si>
  <si>
    <t>Number of Files Missing an Executed Lease?</t>
  </si>
  <si>
    <t>Files with Income Documentation Inconsistent with §10.1205</t>
  </si>
  <si>
    <r>
      <t xml:space="preserve">Required Audit Attachments
</t>
    </r>
    <r>
      <rPr>
        <sz val="12"/>
        <color rgb="FF000000"/>
        <rFont val="Calibri"/>
        <family val="2"/>
      </rPr>
      <t>§10.1203 Reporting Obligations</t>
    </r>
  </si>
  <si>
    <r>
      <rPr>
        <sz val="11"/>
        <color theme="1"/>
        <rFont val="Calibri"/>
        <family val="2"/>
        <scheme val="minor"/>
      </rPr>
      <t xml:space="preserve">The following items </t>
    </r>
    <r>
      <rPr>
        <b/>
        <sz val="11"/>
        <color theme="1"/>
        <rFont val="Calibri"/>
        <family val="2"/>
        <scheme val="minor"/>
      </rPr>
      <t>must</t>
    </r>
    <r>
      <rPr>
        <sz val="11"/>
        <color theme="1"/>
        <rFont val="Calibri"/>
        <family val="2"/>
        <scheme val="minor"/>
      </rPr>
      <t xml:space="preserve"> be submitted with the Audit Report.  Indicate</t>
    </r>
    <r>
      <rPr>
        <b/>
        <sz val="11"/>
        <color theme="1"/>
        <rFont val="Calibri"/>
        <family val="2"/>
        <scheme val="minor"/>
      </rPr>
      <t xml:space="preserve"> </t>
    </r>
    <r>
      <rPr>
        <sz val="11"/>
        <color theme="1"/>
        <rFont val="Calibri"/>
        <family val="2"/>
        <scheme val="minor"/>
      </rPr>
      <t>"Included" or "N/A" for each item.</t>
    </r>
    <r>
      <rPr>
        <b/>
        <sz val="11"/>
        <color theme="1"/>
        <rFont val="Calibri"/>
        <family val="2"/>
        <scheme val="minor"/>
      </rPr>
      <t xml:space="preserve"> </t>
    </r>
  </si>
  <si>
    <t>Included</t>
  </si>
  <si>
    <t xml:space="preserve">   List of Attachments</t>
  </si>
  <si>
    <t>A Land Use Restriction Agreement (LURA), Ground Lease, Deed Restriction, or any similar restrictive instrument.</t>
  </si>
  <si>
    <t>Board meeting minutes, public hearing transcript, or adopted resolution, or other document evidencing approval of the Development (if applicable)</t>
  </si>
  <si>
    <r>
      <rPr>
        <sz val="11"/>
        <rFont val="Calibri"/>
        <family val="2"/>
        <scheme val="minor"/>
      </rPr>
      <t xml:space="preserve">If the Development is located outside the Sponsor’s jurisdictional boundaries, attach the approving resolution or order from the governing body where the Development is located. </t>
    </r>
    <r>
      <rPr>
        <i/>
        <sz val="11"/>
        <rFont val="Calibri"/>
        <family val="2"/>
        <scheme val="minor"/>
      </rPr>
      <t>Note: For out-of-boundary Developments acquired on or before September 1, 2025, approval documentation is not required until January 1, 2027.</t>
    </r>
  </si>
  <si>
    <t>Underwriting Assessment (If applicable)</t>
  </si>
  <si>
    <r>
      <t>Service Fee Payment and/or Proof of Payment ($</t>
    </r>
    <r>
      <rPr>
        <sz val="11"/>
        <rFont val="Calibri"/>
        <family val="2"/>
        <scheme val="minor"/>
      </rPr>
      <t>35</t>
    </r>
    <r>
      <rPr>
        <sz val="11"/>
        <color theme="1"/>
        <rFont val="Calibri"/>
        <family val="2"/>
        <scheme val="minor"/>
      </rPr>
      <t>/restricted unit that is required in the Audit Sample or $500 whichever is greater)</t>
    </r>
  </si>
  <si>
    <t>Texas Comptroller Exemption Application</t>
  </si>
  <si>
    <t>Audit Extension Requested and Approval (If applicable)</t>
  </si>
  <si>
    <t>If a triggering event occurred during the reporting period or any prior Tax Year, attach supporting documentation.</t>
  </si>
  <si>
    <r>
      <t xml:space="preserve">   Income and rent limits used by the Development for the current year </t>
    </r>
    <r>
      <rPr>
        <b/>
        <sz val="11"/>
        <rFont val="Calibri"/>
        <family val="2"/>
        <scheme val="minor"/>
      </rPr>
      <t>and</t>
    </r>
    <r>
      <rPr>
        <sz val="11"/>
        <rFont val="Calibri"/>
        <family val="2"/>
        <scheme val="minor"/>
      </rPr>
      <t xml:space="preserve"> the year prior to the audit year (if applicable).</t>
    </r>
  </si>
  <si>
    <t>Rent roll issued for this Audit Report (full report year), clearly identifying Restricted Units and any Unrestricted Units (Market)</t>
  </si>
  <si>
    <t xml:space="preserve">Evidence of estimated ad valorem taxes. </t>
  </si>
  <si>
    <t xml:space="preserve">Written certification from the HFC User, with supporting photographic documentation, confirming that Restricted Units have comparable finishes, equipment, and access to community amenities and programs as Non-Restricted Units, together with Auditor confirmation that the documentation was reviewed and included with the Audit Report. </t>
  </si>
  <si>
    <t>Auditor’s resume, demonstrating all housing compliance audit experience, and a current Certified Occupancy Specialist (COS) certificate or equivalent certification</t>
  </si>
  <si>
    <t xml:space="preserve">   Auditor engagement letter or written representation documenting auditor independence</t>
  </si>
  <si>
    <t xml:space="preserve">   Evidence of HCV marketing is attached to this Audit Report (e.g., notices to local housing authorities, flyers, mailings).</t>
  </si>
  <si>
    <t>In the absence of market-rate units, the audit includes an Estimated Maximum Market Rent with a written methodology.</t>
  </si>
  <si>
    <t xml:space="preserve">Texas Department of Housing and Community Affairs (TDHCA) </t>
  </si>
  <si>
    <t>Effective January 30, 2026</t>
  </si>
  <si>
    <t>Housing Finance Corporation (HFC) Multifamily Development Rent Reduction and Public Benefit Certification Form</t>
  </si>
  <si>
    <t>This form must be completed and certified by the HFC User and submitted to TDHCA as part of the annual Audit Report.</t>
  </si>
  <si>
    <t>Development Name:</t>
  </si>
  <si>
    <t>Development Address:</t>
  </si>
  <si>
    <t>County:</t>
  </si>
  <si>
    <t>Tax Year Being Reported:</t>
  </si>
  <si>
    <t xml:space="preserve">Development Type </t>
  </si>
  <si>
    <r>
      <t xml:space="preserve">Instructions: </t>
    </r>
    <r>
      <rPr>
        <sz val="12"/>
        <color theme="1"/>
        <rFont val="Calibri"/>
        <family val="2"/>
        <scheme val="minor"/>
      </rPr>
      <t>For each item, select “Yes” or “No” from the dropdown and provide any requested written information. All sections must be completed.</t>
    </r>
  </si>
  <si>
    <t>Rent Reduction Calculation Methodology</t>
  </si>
  <si>
    <t>For each income-restricted unit, Rent Reduction was calculated as the Maximum Market Rent for the same unit type minus the lease rent shown on the rent roll.</t>
  </si>
  <si>
    <t>For income-restricted units vacant during the Tax Year, the maximum permitted rent under the Regulatory Agreement was used for each month of vacancy.</t>
  </si>
  <si>
    <t>For non-income-restricted units used to determine Maximum Market Rent that were vacant during the Tax Year, the Maximum Market Rent for the unit type was used for each month of vacancy.</t>
  </si>
  <si>
    <t>The Rent Reduction methodology was applied consistently for the entire Tax Year.</t>
  </si>
  <si>
    <t>Aggregate Rent Reduction Public Benefit Test</t>
  </si>
  <si>
    <t>Provide the total Rent Reduction for all income-restricted residential units at the Development for the preceding Tax Year.</t>
  </si>
  <si>
    <t>Provide the estimated amount of ad valorem taxes that would have been imposed on the Development for the same Tax Year if the Development did not receive the exemption.</t>
  </si>
  <si>
    <t>Provide the minimum required Rent Reduction amount, which is 50 percent of the estimated ad valorem taxes that would have been imposed on the Development for the Tax Year.</t>
  </si>
  <si>
    <t>Was the total Rent Reduction for the Development for the Tax Year at least 50 percent of the estimated ad valorem taxes that would have been imposed for that Tax Year?</t>
  </si>
  <si>
    <t>Rent Reduction Shortfall and Payments to Taxing Authorities</t>
  </si>
  <si>
    <t>If the total Rent Reduction was less than 50 percent of the estimated ad valorem taxes, enter the Rent Reduction shortfall amount. (If no shortfall occurred, enter “N/A.”)</t>
  </si>
  <si>
    <t>If a Rent Reduction shortfall occurred, was each applicable taxing authority paid its pro rata share based on the combined aggregate published millage rate?  (If no shortfall occurred, enter “N/A.”)</t>
  </si>
  <si>
    <t>If payments were required, was supporting payment documentation provided to the auditor for inclusion with the Audit Report?
(If payments were not required, enter “N/A.”)</t>
  </si>
  <si>
    <t>Method used to estimate the Development's ad valorem taxes</t>
  </si>
  <si>
    <t>Identify the method used to estimate the ad valorem taxes that would have been imposed. (for example: actual taxes from a prior tax year with an escalation factor; an independent appraisal; a third-party property tax report; a published appraisal district value; or another method acceptable to the Department).</t>
  </si>
  <si>
    <t xml:space="preserve">If another method was used to determine the estimated ad valorem taxes, identify and describe the method used. </t>
  </si>
  <si>
    <t>HFC User Certification</t>
  </si>
  <si>
    <t>By signing below, the HFC Authorized Representative certifies that the information provided in this form is true, correct, and complete to the best of the representative’s knowledge.</t>
  </si>
  <si>
    <t>Print First and Last Name
HFC Authorized Representative</t>
  </si>
  <si>
    <t>Signature</t>
  </si>
  <si>
    <t>Date</t>
  </si>
  <si>
    <t>DEPARTMENT USE ONLY - DO NOT COMPLETE.
Note: This tab is auto-populated. Do not edit. Make changes in the source tabs.</t>
  </si>
  <si>
    <t xml:space="preserve"> This is a preliminary summary of the Audit Report. TDHCA’s review is ongoing and not final. Findings and any required Corrective Action will be addressed in the official Monitoring Report Letter, if applicable.</t>
  </si>
  <si>
    <t xml:space="preserve">Reporting Details </t>
  </si>
  <si>
    <t>Report Due Date:</t>
  </si>
  <si>
    <t>Current Reporting Year:</t>
  </si>
  <si>
    <t>Occupancy Period Begin Date:</t>
  </si>
  <si>
    <t>Occupancy Period End Date:</t>
  </si>
  <si>
    <t>HFC Property Name</t>
  </si>
  <si>
    <t>PRE or POST May 28, 2025 Development?</t>
  </si>
  <si>
    <t>HFC Property Street Address</t>
  </si>
  <si>
    <t>HFC City, State Zip</t>
  </si>
  <si>
    <t>Is the Regulatory Agreement (RA) is properly recorded?</t>
  </si>
  <si>
    <t>Regulatory Agreement Effective Date</t>
  </si>
  <si>
    <t>HFC User Name</t>
  </si>
  <si>
    <t>Total Number of Units in the Development</t>
  </si>
  <si>
    <t>Affordability Requirements - AMI Percentage by Bedroom Size (Post Developments Only)</t>
  </si>
  <si>
    <t>2 Bedroom</t>
  </si>
  <si>
    <t>3 Bedroom</t>
  </si>
  <si>
    <t>4 Bedroom</t>
  </si>
  <si>
    <t>City, State Zip</t>
  </si>
  <si>
    <t>Does the Auditor have a current Certified Occupancy Specialist (COS) or equivalent certification?</t>
  </si>
  <si>
    <t>Other AMI %:</t>
  </si>
  <si>
    <t>Total Units (ALL)</t>
  </si>
  <si>
    <t>Total Non-Restricted Units</t>
  </si>
  <si>
    <t>Set Asides</t>
  </si>
  <si>
    <t>Audit Sample Summary</t>
  </si>
  <si>
    <t>Audit Sample Summary (Fields in gray auto-update from Audit Sample above)</t>
  </si>
  <si>
    <t>Item</t>
  </si>
  <si>
    <t>Income Certification: Move-In &amp; Recertification</t>
  </si>
  <si>
    <t>Income &amp; Asset Verification</t>
  </si>
  <si>
    <t>Audit Sample - Income &amp; Asset Verification</t>
  </si>
  <si>
    <t>Income &amp; Rent Compliance</t>
  </si>
  <si>
    <t>Required Forms &amp; Lease Documentation</t>
  </si>
  <si>
    <t>Number of Files Missing a TDHCA TIC Form</t>
  </si>
  <si>
    <t>Documentation Standards</t>
  </si>
  <si>
    <t>Number of Files with income documentation inconsistent with §10.1205</t>
  </si>
  <si>
    <t>Texas Department of Housing and Community Affairs (TDHCA) Observations - DEPARTMENT USE ONLY</t>
  </si>
  <si>
    <t xml:space="preserve"> Preliminary summary. TDHCA review is ongoing and not final. </t>
  </si>
  <si>
    <t>Audit Received Date:</t>
  </si>
  <si>
    <t xml:space="preserve">Reporting </t>
  </si>
  <si>
    <t>Auditor</t>
  </si>
  <si>
    <t>Overall Chapter 303 Status:</t>
  </si>
  <si>
    <t>TDHCA Notes/Notations:</t>
  </si>
  <si>
    <t>Preliminary Summary List</t>
  </si>
  <si>
    <t xml:space="preserve">Property Street Address </t>
  </si>
  <si>
    <t>Property City, State &amp; Zip</t>
  </si>
  <si>
    <t>Appraisal District Name</t>
  </si>
  <si>
    <t>Audit Company Name</t>
  </si>
  <si>
    <t>Individual Auditor Name</t>
  </si>
  <si>
    <t>Total # of Units (ALL)</t>
  </si>
  <si>
    <t># of Restricted Units Required</t>
  </si>
  <si>
    <t># of Non-Restricted Units</t>
  </si>
  <si>
    <t>RA Effective Date</t>
  </si>
  <si>
    <t>Properly Recorded RA</t>
  </si>
  <si>
    <t>PFC Participation in Other Programs</t>
  </si>
  <si>
    <t>Income Limit Adj by HH Size</t>
  </si>
  <si>
    <t>Income Limits based on HUD</t>
  </si>
  <si>
    <t>Rent Limits based on HUD</t>
  </si>
  <si>
    <t>Restricted rents comply with the 30% income limit</t>
  </si>
  <si>
    <t>Auditor is Compliant</t>
  </si>
  <si>
    <t>Audit file sample includes at least ten percent (10%) recertification files</t>
  </si>
  <si>
    <t>Number of Files Missing Executed Income Certification</t>
  </si>
  <si>
    <t>Number of Files Missing Verification of Income</t>
  </si>
  <si>
    <t>Number of Files Missing a Verification of Assets</t>
  </si>
  <si>
    <t>Number of Files Missing a TDHCA Tenant Income Certification (TIC) form</t>
  </si>
  <si>
    <t>Number of Files Missing an Executed Lease</t>
  </si>
  <si>
    <t>Occupany Period 
End Date</t>
  </si>
  <si>
    <t>Overall Chapter 303 Status</t>
  </si>
  <si>
    <t>Effective January 30, 2026, this workbook applies exclusively to Housing Finance Corporation (HFC) Multifamily Residential Developments 
required to comply with Texas Local Government Code §§394.9026-394.9027, as amended by House Bill 21 
which became effective on May 28, 2025, and supersedes all prior versions.</t>
  </si>
  <si>
    <t>Occupied units will reflect the highest rent charged for that unit type. Reserved units will reflect the maximum permitted rent.</t>
  </si>
  <si>
    <t>Individuals, organizations, or entities responsible for the operation, compliance, and management of a HFC Development.</t>
  </si>
  <si>
    <t>Throughout the Workbook, Tab Tips are provided. These are intended to assist in completing each Tab by clarifying key terms 
and highlighting important information relevant to the data being entered and should be reviewed prior to entering data on each Tab.
Developments approved prior to May 28, 2025 that have not experienced a Triggering Event
 may have additional time before certain HB 21 requirements apply.</t>
  </si>
  <si>
    <t xml:space="preserve">			</t>
  </si>
  <si>
    <t>An HFC development is exempt from the annual reporting requirement for any period during which the development is 
the recipient of a low income housing tax credit allocated under Subchapter DD, Chapter 2306, Government Code.</t>
  </si>
  <si>
    <t>The file sample used by the Auditor must contain at least twenty percent (20%) of the total number of Restricted Units for the Development, but no more than a total of fifty (50) household files. The selection of Restricted Units should include at least 75% of households that are newly moved in to the Development, but also include at least 10% of households that have recertified, or if 10% of households have not recertified, then units that have recertified (For Developments that are leasing up and not yet fully occupied the percentages reflected in this paragraph should be applied to all occupied Restricted Units).</t>
  </si>
  <si>
    <t>If Outside Sponsor Boundaries, was the Development acquired by Sept. 1, 2025?</t>
  </si>
  <si>
    <t>Does the lease restrict non-renewals to major violations, failure to provide required income information, or repeated disruptive violations affecting livability, safety, quiet enjoyment, management, or finances (including late rent)?</t>
  </si>
  <si>
    <t>Number of Files Where Lease/Addendum Does Not Include Provisions</t>
  </si>
  <si>
    <r>
      <rPr>
        <sz val="16"/>
        <rFont val="Calibri"/>
        <family val="2"/>
      </rPr>
      <t>Texas Department of Housing and Community Affairs</t>
    </r>
    <r>
      <rPr>
        <b/>
        <sz val="18"/>
        <rFont val="Calibri"/>
        <family val="2"/>
      </rPr>
      <t xml:space="preserve">
Housing Finance Corporation (HFC) 
</t>
    </r>
    <r>
      <rPr>
        <sz val="16"/>
        <rFont val="Calibri"/>
        <family val="2"/>
      </rPr>
      <t>Preliminary Summary of Audit</t>
    </r>
  </si>
  <si>
    <t>Development &amp; Regulatory</t>
  </si>
  <si>
    <t>Individual Auditor</t>
  </si>
  <si>
    <t>HFC Sponsor</t>
  </si>
  <si>
    <t>HFC Management Company</t>
  </si>
  <si>
    <t>Does the Regulatory Agreement specify income limits? If "Yes" provide them below.</t>
  </si>
  <si>
    <t>Effective date of Income Limit?</t>
  </si>
  <si>
    <t>Effective Date of Rent Limit?</t>
  </si>
  <si>
    <t>Does the Regulatory Agreement specify rent limits? If "Yes" provide them below.</t>
  </si>
  <si>
    <t>Restricted</t>
  </si>
  <si>
    <t>Does Rent charged to income-restricted tenants include any recurring fees or charges?</t>
  </si>
  <si>
    <r>
      <t xml:space="preserve">Set-Aside  - </t>
    </r>
    <r>
      <rPr>
        <sz val="14"/>
        <color rgb="FF000000"/>
        <rFont val="Calibri"/>
        <family val="2"/>
      </rPr>
      <t>Select Only One Option</t>
    </r>
  </si>
  <si>
    <t>Does the Auditor meet independence and qualification standards and comply with applicable rotation and cooling-off requirements?</t>
  </si>
  <si>
    <t>Did a triggering event occur during the reporting period or any prior Tax Year?</t>
  </si>
  <si>
    <t>If "Yes", please select the type of triggering event.</t>
  </si>
  <si>
    <t>Does the Development comply with all Housing Choice Voucher (HCV) program requirements?</t>
  </si>
  <si>
    <t>Does the Development provide website disclosures and affirmative marketing consistent with Tex. Local Gov’t Code § 394.9026(c)(7), including HCV acceptance policies and notice to local housing authorities?</t>
  </si>
  <si>
    <t>Do the income limits comply with the applicable requirements for this Development?</t>
  </si>
  <si>
    <t>Do the rent limits comply with the applicable requirements for this Development?</t>
  </si>
  <si>
    <r>
      <t xml:space="preserve">Is the rent reduction calculated as the </t>
    </r>
    <r>
      <rPr>
        <b/>
        <sz val="11"/>
        <color theme="1"/>
        <rFont val="Calibri"/>
        <family val="2"/>
        <scheme val="minor"/>
      </rPr>
      <t>difference between the restricted rent and the estimated maximum market rent</t>
    </r>
    <r>
      <rPr>
        <sz val="11"/>
        <color theme="1"/>
        <rFont val="Calibri"/>
        <family val="2"/>
        <scheme val="minor"/>
      </rPr>
      <t>?</t>
    </r>
  </si>
  <si>
    <t>Is the Development within sponsor boundaries, or—if outside those boundaries—has required approval been obtained or is the Development within the applicable transition period?</t>
  </si>
  <si>
    <t>Did the first Audit Report include all required supporting documentation?</t>
  </si>
  <si>
    <r>
      <t xml:space="preserve">Was the </t>
    </r>
    <r>
      <rPr>
        <sz val="14"/>
        <color theme="1"/>
        <rFont val="Calibri"/>
        <family val="2"/>
        <scheme val="minor"/>
      </rPr>
      <t>annual service fee ($35 per Restricted Unit in the sample or $500 minimum) submitted with the Audit Report?</t>
    </r>
  </si>
  <si>
    <t>Did the Auditor receive photographic evidence and written certification confirming unit comparability?</t>
  </si>
  <si>
    <t>Number of Files where Lease/Addendum Does Not Include the Required Provisions</t>
  </si>
  <si>
    <t>HFC User City, State &amp; Zip</t>
  </si>
  <si>
    <t xml:space="preserve"> HFC User Company Name</t>
  </si>
  <si>
    <t>HFC Sponsor City, State &amp; Zip</t>
  </si>
  <si>
    <t>HFC Sponsor Name</t>
  </si>
  <si>
    <t>HFC User County</t>
  </si>
  <si>
    <t>HFC Sponsor County</t>
  </si>
  <si>
    <t>HFC Management Company Name</t>
  </si>
  <si>
    <t xml:space="preserve"> HFC Management City, State &amp; Zip</t>
  </si>
  <si>
    <t xml:space="preserve">PRE/POST </t>
  </si>
  <si>
    <t>First Occupied by One or More Tenants</t>
  </si>
  <si>
    <t>Does the Regulatory Agreement Specify Rent Limits</t>
  </si>
  <si>
    <t>Number of Files Where Lease/Addendum Does Not Include Provisions Consistent with Requirements</t>
  </si>
  <si>
    <t>Number of Files with income documentation inconsistent with Requirements</t>
  </si>
  <si>
    <t>Was the annual service fee ($35 per Restricted Unit in the sample or $500 minimum) submitted with the Audit Report?</t>
  </si>
  <si>
    <t>If Outside Sponsor Boundaries, has approval been obtained or is the Development in the transition period?</t>
  </si>
  <si>
    <t xml:space="preserve">                                     (ALL Restricted &amp; Unrestricted)</t>
  </si>
  <si>
    <t>Are rent limits adjusted for family size, as determined by HUD?</t>
  </si>
  <si>
    <t>Lease &amp; Policies</t>
  </si>
  <si>
    <t xml:space="preserve">Rent Limit </t>
  </si>
  <si>
    <t>Non-Optional Fees</t>
  </si>
  <si>
    <t>Total Rent (Sum of Columns (S+T+U)</t>
  </si>
  <si>
    <t>Number of Files Missing a TDCHA TIC Form at Lease Renewal</t>
  </si>
  <si>
    <t xml:space="preserve"> Rent Reduction &amp; Public Benefit Certification </t>
  </si>
  <si>
    <t>Was a Rent Reduction and Public Benefit Certification Form Submitted with the Audit Report?</t>
  </si>
  <si>
    <t>Did the Development Pass the  Rent Reduction and Public Benefit Test?</t>
  </si>
  <si>
    <t>PRELIMINARY COMPLIANCE INDICATORS</t>
  </si>
  <si>
    <t>Are the set-aside requirements in compliance with the program?</t>
  </si>
  <si>
    <t>Set-Aside</t>
  </si>
  <si>
    <t xml:space="preserve">Does the Development comply with all lease and tenant protection policies? </t>
  </si>
  <si>
    <t>Geographic Boundaries</t>
  </si>
  <si>
    <t>Did the Audit Report include a one-time exemption application submitted to the Texas Comptroller's Office?</t>
  </si>
  <si>
    <t>Did the Development submit an Audit Report by the deadline, with approved extensions?</t>
  </si>
  <si>
    <t>Is the Development required to submit an Audit Report?</t>
  </si>
  <si>
    <t>Does the Audit Report cover the full prior reporting year ending December 31 and include a rent roll for the same period?</t>
  </si>
  <si>
    <t>Does the Audit Report include contact information for all Responsible Parties?</t>
  </si>
  <si>
    <t>Was the Audit Report submitted in the Department-prescribed manner through the Department’s file transfer system (Serv-U/File Serve)?</t>
  </si>
  <si>
    <t>Restricted Unit Count</t>
  </si>
  <si>
    <t>Market Unit Count</t>
  </si>
  <si>
    <t>Enter Restricted Units (designated, reserved, and/or occupied) and Non-Restricted (Market) Units. Totals must reconcile: Restricted + Non-Restricted = Total Units</t>
  </si>
  <si>
    <t>Complete yellow fields only. Enter one household file per row and complete all applicable fields for that row. Missing required fields may result in noncompliance. 
The Audit sample must include 20% of Restricted Units (maximum 50 files), include minimum of 75% new move-ins and 10% recertification files (of the total sample). For Developments that are in lease-up and not yet fully occupied, the required percentages will be applied to all occupied Restricted Units</t>
  </si>
  <si>
    <t>Number of Occupied Restricted Units</t>
  </si>
  <si>
    <t>Lease-up Development meets minimum requirements.</t>
  </si>
  <si>
    <t xml:space="preserve">  </t>
  </si>
  <si>
    <t xml:space="preserve"> Required Number of Files (≥20% of Restricted Units; cap 50)</t>
  </si>
  <si>
    <t>Do Restricted Unit lease agreements prohibit retaliation against tenants or the tenant's guests for taking action because the tenant established, attempted to establish, or participated in a tenant organization?</t>
  </si>
  <si>
    <t>Did the Audit Sample contained non-compliance?</t>
  </si>
  <si>
    <t>Does the Development comply with all applicable program marketing requirements?</t>
  </si>
  <si>
    <t>Non-Restricted Occupied Units</t>
  </si>
  <si>
    <t xml:space="preserve">Restricted Occupied Units </t>
  </si>
  <si>
    <t>Non-Restricted Vacant Units</t>
  </si>
  <si>
    <t>Restricted Vacant Units</t>
  </si>
  <si>
    <t>If in lease-up, number of required files required for sample size.</t>
  </si>
  <si>
    <t># Restricted Units  Occupied</t>
  </si>
  <si>
    <t># Non-Restricted Units  Occupied</t>
  </si>
  <si>
    <t xml:space="preserve"> # Restricted Units  Vacant</t>
  </si>
  <si>
    <t xml:space="preserve"> # Non-Restricted Units  Vacant</t>
  </si>
  <si>
    <t>Overall Audit sample meets minimum requirements</t>
  </si>
  <si>
    <t>Audit file sample includes the required Move-In files (75%)</t>
  </si>
  <si>
    <t>If in lease-up, number of files required for sample size.</t>
  </si>
  <si>
    <t>If in lease-up, number of files required.</t>
  </si>
  <si>
    <t>Overall Sample meets minimum requirements(20% Restricted (max 50)?</t>
  </si>
  <si>
    <t>Did the Development submit an Audit Report by the deadline, with approved extensions</t>
  </si>
  <si>
    <t>Fees</t>
  </si>
  <si>
    <t>Trash</t>
  </si>
  <si>
    <t>Cable</t>
  </si>
  <si>
    <t>Parking</t>
  </si>
  <si>
    <t>Pest Control</t>
  </si>
  <si>
    <t>Garage</t>
  </si>
  <si>
    <t>Community Fee</t>
  </si>
  <si>
    <t>Carport</t>
  </si>
  <si>
    <t>Washer/Dryer</t>
  </si>
  <si>
    <t>Other: [Add here]</t>
  </si>
  <si>
    <t>Internet</t>
  </si>
  <si>
    <t>Pet Fee</t>
  </si>
  <si>
    <t>Pet Rent</t>
  </si>
  <si>
    <t>Renter's Insurance</t>
  </si>
  <si>
    <t>Package Locker</t>
  </si>
  <si>
    <t>Storage Unit</t>
  </si>
  <si>
    <t>Amenity Fee</t>
  </si>
  <si>
    <r>
      <t xml:space="preserve">  Other: </t>
    </r>
    <r>
      <rPr>
        <sz val="12"/>
        <rFont val="Calibri"/>
        <family val="2"/>
        <scheme val="minor"/>
      </rPr>
      <t>[Add here]</t>
    </r>
  </si>
  <si>
    <t xml:space="preserve">  Sewer</t>
  </si>
  <si>
    <t xml:space="preserve">  Water</t>
  </si>
  <si>
    <t xml:space="preserve">  Gas</t>
  </si>
  <si>
    <t xml:space="preserve">  Electric</t>
  </si>
  <si>
    <t xml:space="preserve">  Other: [Add here]</t>
  </si>
  <si>
    <t>Optional Fee</t>
  </si>
  <si>
    <t>Non-Optional Fee</t>
  </si>
  <si>
    <t>Not Applicable</t>
  </si>
  <si>
    <t xml:space="preserve">  Fee</t>
  </si>
  <si>
    <t>If "Yes", are any recurring fees or charges required as a condition of occupancy?</t>
  </si>
  <si>
    <t>Identify all fees or charges assessed to income-restricted tenants and 
indicate whether each fee is optional, non-optional, or not applicable.</t>
  </si>
  <si>
    <t>Fees Charged to Income Restricted Tenants</t>
  </si>
  <si>
    <r>
      <t>If "</t>
    </r>
    <r>
      <rPr>
        <b/>
        <sz val="11"/>
        <color theme="1"/>
        <rFont val="Calibri"/>
        <family val="2"/>
        <scheme val="minor"/>
      </rPr>
      <t>Yes</t>
    </r>
    <r>
      <rPr>
        <sz val="11"/>
        <color theme="1"/>
        <rFont val="Calibri"/>
        <family val="2"/>
        <scheme val="minor"/>
      </rPr>
      <t>", are any recurring fees or charges required as a condition of occupancy?</t>
    </r>
  </si>
  <si>
    <t>Fee Observations</t>
  </si>
  <si>
    <t>Did the Auditor observe or provide technical assistance related to fees?</t>
  </si>
  <si>
    <t xml:space="preserve"> Did the Auditor provide technical assistance related to units, occupancy or set-asides? </t>
  </si>
  <si>
    <t>Did the Auditor observe or provide technical assistance related to income or rent limits?</t>
  </si>
  <si>
    <t>Did the Auditor observe or provide technical assistance related to marketing, vouchers, lease and policies?</t>
  </si>
  <si>
    <t>HFCIDN</t>
  </si>
  <si>
    <t>Restricted Units Occupied by Voucher Holders</t>
  </si>
  <si>
    <t xml:space="preserve"> Did the Auditor review evidence of HCV marketing  material consistent with Sections 394.9026?</t>
  </si>
  <si>
    <t>Rent Reduction &amp; Public Benefit Test (if applicable). Not applicable to Pre–May 28, 2025 until December 31, 2035 for Developments unless a Triggering Event has occurred.</t>
  </si>
  <si>
    <t>Units, Occupancy, Rent Difference &amp; Set Aside</t>
  </si>
  <si>
    <t>If "Other" is selected above, specify the family-size adjustment.</t>
  </si>
  <si>
    <t>For income-restricted units assisted by rental assistance, the tenant-paid portion of rent was used for the Rent Reduction calculation.</t>
  </si>
  <si>
    <t>HFC Development Type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</si>
</sst>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mm/dd/yyyy"/>
    <numFmt numFmtId="166" formatCode="&quot;$&quot;#,##0"/>
    <numFmt numFmtId="167" formatCode="&quot;$&quot;#,##0.00"/>
    <numFmt numFmtId="168" formatCode="[&lt;=9999999]###\-####;\(###\)\ ###\-####"/>
    <numFmt numFmtId="169" formatCode="#,##0.00;[Red]#,##0.00"/>
  </numFmts>
  <fonts count="98" x14ac:knownFonts="1">
    <font>
      <sz val="11"/>
      <color theme="1"/>
      <name val="Calibri"/>
      <family val="2"/>
      <scheme val="minor"/>
    </font>
    <font>
      <b/>
      <sz val="11"/>
      <color theme="1"/>
      <name val="Calibri"/>
      <family val="2"/>
      <scheme val="minor"/>
    </font>
    <font>
      <sz val="10"/>
      <color indexed="8"/>
      <name val="Calibri"/>
      <family val="2"/>
    </font>
    <font>
      <sz val="11"/>
      <color rgb="FF0000FF"/>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9"/>
      <color theme="1"/>
      <name val="Calibri"/>
      <family val="2"/>
      <scheme val="minor"/>
    </font>
    <font>
      <b/>
      <i/>
      <sz val="9"/>
      <color theme="1"/>
      <name val="Calibri"/>
      <family val="2"/>
      <scheme val="minor"/>
    </font>
    <font>
      <b/>
      <sz val="11"/>
      <name val="Calibri"/>
      <family val="2"/>
    </font>
    <font>
      <b/>
      <sz val="11"/>
      <name val="Calibri"/>
      <family val="2"/>
      <scheme val="minor"/>
    </font>
    <font>
      <sz val="10"/>
      <name val="Calibri"/>
      <family val="2"/>
    </font>
    <font>
      <sz val="11"/>
      <color rgb="FF000000"/>
      <name val="Calibri"/>
      <family val="2"/>
    </font>
    <font>
      <sz val="10"/>
      <name val="Arial"/>
      <family val="2"/>
    </font>
    <font>
      <b/>
      <sz val="14"/>
      <color indexed="8"/>
      <name val="Calibri"/>
      <family val="2"/>
    </font>
    <font>
      <sz val="11"/>
      <color theme="1"/>
      <name val="Calibri"/>
      <family val="2"/>
      <scheme val="minor"/>
    </font>
    <font>
      <sz val="11"/>
      <color rgb="FFFF0000"/>
      <name val="Calibri"/>
      <family val="2"/>
      <scheme val="minor"/>
    </font>
    <font>
      <sz val="11"/>
      <color theme="2" tint="-0.499984740745262"/>
      <name val="Calibri"/>
      <family val="2"/>
      <scheme val="minor"/>
    </font>
    <font>
      <sz val="10"/>
      <name val="Calibri"/>
      <family val="2"/>
      <scheme val="minor"/>
    </font>
    <font>
      <b/>
      <sz val="16"/>
      <color rgb="FF000000"/>
      <name val="Calibri"/>
      <family val="2"/>
    </font>
    <font>
      <sz val="11"/>
      <color theme="1"/>
      <name val="Calibri Light"/>
      <family val="2"/>
      <scheme val="major"/>
    </font>
    <font>
      <sz val="10"/>
      <color rgb="FF000000"/>
      <name val="Calibri Light"/>
      <family val="2"/>
      <scheme val="major"/>
    </font>
    <font>
      <sz val="8"/>
      <color theme="2" tint="-0.499984740745262"/>
      <name val="Calibri"/>
      <family val="2"/>
      <scheme val="minor"/>
    </font>
    <font>
      <sz val="8"/>
      <name val="Calibri"/>
      <family val="2"/>
      <scheme val="minor"/>
    </font>
    <font>
      <sz val="10"/>
      <color rgb="FFFF0000"/>
      <name val="Calibri"/>
      <family val="2"/>
    </font>
    <font>
      <sz val="10"/>
      <color theme="1"/>
      <name val="Calibri"/>
      <family val="2"/>
      <scheme val="minor"/>
    </font>
    <font>
      <sz val="12"/>
      <color indexed="8"/>
      <name val="Calibri"/>
      <family val="2"/>
    </font>
    <font>
      <sz val="8"/>
      <color indexed="8"/>
      <name val="Calibri"/>
      <family val="2"/>
    </font>
    <font>
      <sz val="10"/>
      <color theme="1"/>
      <name val="Calibri Light"/>
      <family val="2"/>
      <scheme val="major"/>
    </font>
    <font>
      <b/>
      <sz val="12"/>
      <color theme="1"/>
      <name val="Calibri"/>
      <family val="2"/>
      <scheme val="minor"/>
    </font>
    <font>
      <b/>
      <sz val="18"/>
      <color rgb="FF000000"/>
      <name val="Calibri"/>
      <family val="2"/>
    </font>
    <font>
      <sz val="12"/>
      <color theme="1"/>
      <name val="Calibri"/>
      <family val="2"/>
      <scheme val="minor"/>
    </font>
    <font>
      <b/>
      <sz val="12"/>
      <color rgb="FF000000"/>
      <name val="Calibri"/>
      <family val="2"/>
    </font>
    <font>
      <b/>
      <sz val="12"/>
      <color indexed="8"/>
      <name val="Calibri"/>
      <family val="2"/>
    </font>
    <font>
      <sz val="11"/>
      <name val="Calibri Light"/>
      <family val="2"/>
      <scheme val="major"/>
    </font>
    <font>
      <u/>
      <sz val="11"/>
      <color indexed="8"/>
      <name val="Calibri"/>
      <family val="2"/>
    </font>
    <font>
      <b/>
      <sz val="16"/>
      <name val="Calibri"/>
      <family val="2"/>
      <scheme val="minor"/>
    </font>
    <font>
      <b/>
      <sz val="11"/>
      <color rgb="FF000000"/>
      <name val="Calibri"/>
      <family val="2"/>
    </font>
    <font>
      <sz val="12"/>
      <name val="Calibri"/>
      <family val="2"/>
      <scheme val="minor"/>
    </font>
    <font>
      <sz val="10"/>
      <color theme="2" tint="-0.749992370372631"/>
      <name val="Calibri"/>
      <family val="2"/>
      <scheme val="minor"/>
    </font>
    <font>
      <sz val="8"/>
      <color theme="1" tint="0.499984740745262"/>
      <name val="Calibri"/>
      <family val="2"/>
    </font>
    <font>
      <sz val="11"/>
      <color rgb="FF000000"/>
      <name val="Calibri"/>
      <family val="2"/>
      <scheme val="minor"/>
    </font>
    <font>
      <sz val="11"/>
      <color rgb="FF7030A0"/>
      <name val="Calibri"/>
      <family val="2"/>
      <scheme val="minor"/>
    </font>
    <font>
      <sz val="11"/>
      <color theme="0"/>
      <name val="Calibri"/>
      <family val="2"/>
      <scheme val="minor"/>
    </font>
    <font>
      <b/>
      <sz val="16"/>
      <color indexed="8"/>
      <name val="Calibri"/>
      <family val="2"/>
      <scheme val="minor"/>
    </font>
    <font>
      <sz val="16"/>
      <color rgb="FF000000"/>
      <name val="Calibri"/>
      <family val="2"/>
      <scheme val="minor"/>
    </font>
    <font>
      <b/>
      <sz val="14"/>
      <color indexed="8"/>
      <name val="Calibri"/>
      <family val="2"/>
      <scheme val="minor"/>
    </font>
    <font>
      <b/>
      <sz val="12"/>
      <name val="Calibri"/>
      <family val="2"/>
      <scheme val="minor"/>
    </font>
    <font>
      <b/>
      <sz val="12"/>
      <color indexed="8"/>
      <name val="Calibri"/>
      <family val="2"/>
      <scheme val="minor"/>
    </font>
    <font>
      <b/>
      <sz val="14"/>
      <color rgb="FF000000"/>
      <name val="Calibri"/>
      <family val="2"/>
    </font>
    <font>
      <sz val="11"/>
      <color theme="1"/>
      <name val="Wingdings"/>
      <charset val="2"/>
    </font>
    <font>
      <b/>
      <sz val="18"/>
      <color indexed="8"/>
      <name val="Calibri"/>
      <family val="2"/>
    </font>
    <font>
      <b/>
      <sz val="18"/>
      <color rgb="FF000000"/>
      <name val="Calibri"/>
      <family val="2"/>
      <scheme val="minor"/>
    </font>
    <font>
      <sz val="12"/>
      <color rgb="FF000000"/>
      <name val="Calibri"/>
      <family val="2"/>
    </font>
    <font>
      <sz val="12"/>
      <color rgb="FFFF0000"/>
      <name val="Calibri"/>
      <family val="2"/>
    </font>
    <font>
      <i/>
      <sz val="10"/>
      <color theme="2" tint="-0.499984740745262"/>
      <name val="Calibri"/>
      <family val="2"/>
      <scheme val="minor"/>
    </font>
    <font>
      <i/>
      <sz val="11"/>
      <name val="Calibri"/>
      <family val="2"/>
      <scheme val="minor"/>
    </font>
    <font>
      <sz val="11"/>
      <color theme="4" tint="-0.249977111117893"/>
      <name val="Calibri"/>
      <family val="2"/>
      <scheme val="minor"/>
    </font>
    <font>
      <b/>
      <sz val="26"/>
      <color indexed="8"/>
      <name val="Calibri"/>
      <family val="2"/>
    </font>
    <font>
      <u/>
      <sz val="10"/>
      <color indexed="8"/>
      <name val="Calibri"/>
      <family val="2"/>
    </font>
    <font>
      <sz val="10"/>
      <color theme="4" tint="-0.249977111117893"/>
      <name val="Calibri"/>
      <family val="2"/>
    </font>
    <font>
      <b/>
      <sz val="12"/>
      <color theme="4" tint="-0.249977111117893"/>
      <name val="Calibri"/>
      <family val="2"/>
    </font>
    <font>
      <b/>
      <sz val="16"/>
      <color theme="4" tint="-0.249977111117893"/>
      <name val="Calibri"/>
      <family val="2"/>
    </font>
    <font>
      <b/>
      <sz val="12"/>
      <name val="Calibri"/>
      <family val="2"/>
    </font>
    <font>
      <u/>
      <sz val="10"/>
      <name val="Calibri"/>
      <family val="2"/>
    </font>
    <font>
      <sz val="11"/>
      <color theme="0" tint="-4.9989318521683403E-2"/>
      <name val="Calibri"/>
      <family val="2"/>
      <scheme val="minor"/>
    </font>
    <font>
      <b/>
      <sz val="18"/>
      <name val="Calibri"/>
      <family val="2"/>
    </font>
    <font>
      <sz val="16"/>
      <name val="Calibri"/>
      <family val="2"/>
    </font>
    <font>
      <b/>
      <sz val="16"/>
      <name val="Calibri"/>
      <family val="2"/>
    </font>
    <font>
      <sz val="14"/>
      <name val="Calibri Light"/>
      <family val="2"/>
      <scheme val="major"/>
    </font>
    <font>
      <b/>
      <sz val="14"/>
      <name val="Calibri"/>
      <family val="2"/>
    </font>
    <font>
      <sz val="9"/>
      <name val="Calibri"/>
      <family val="2"/>
    </font>
    <font>
      <sz val="14"/>
      <name val="Calibri"/>
      <family val="2"/>
    </font>
    <font>
      <sz val="14"/>
      <name val="Calibri"/>
      <family val="2"/>
      <scheme val="minor"/>
    </font>
    <font>
      <sz val="9"/>
      <name val="Calibri"/>
      <family val="2"/>
      <scheme val="minor"/>
    </font>
    <font>
      <b/>
      <sz val="14"/>
      <name val="Calibri"/>
      <family val="2"/>
      <scheme val="minor"/>
    </font>
    <font>
      <b/>
      <i/>
      <sz val="14"/>
      <name val="Calibri"/>
      <family val="2"/>
      <scheme val="minor"/>
    </font>
    <font>
      <sz val="12"/>
      <color theme="1"/>
      <name val="Calibri"/>
      <family val="2"/>
    </font>
    <font>
      <sz val="10"/>
      <color theme="1"/>
      <name val="Symbol"/>
      <family val="1"/>
      <charset val="2"/>
    </font>
    <font>
      <sz val="12"/>
      <name val="Calibri"/>
      <family val="2"/>
    </font>
    <font>
      <b/>
      <sz val="11"/>
      <color rgb="FF7030A0"/>
      <name val="Calibri"/>
      <family val="2"/>
      <scheme val="minor"/>
    </font>
    <font>
      <sz val="12"/>
      <color rgb="FF7030A0"/>
      <name val="Calibri"/>
      <family val="2"/>
      <scheme val="minor"/>
    </font>
    <font>
      <sz val="8"/>
      <color rgb="FF000000"/>
      <name val="Segoe UI"/>
      <family val="2"/>
    </font>
    <font>
      <strike/>
      <sz val="11"/>
      <name val="Calibri"/>
      <family val="2"/>
      <scheme val="minor"/>
    </font>
    <font>
      <sz val="14"/>
      <color theme="1"/>
      <name val="Calibri"/>
      <family val="2"/>
      <scheme val="minor"/>
    </font>
    <font>
      <sz val="13"/>
      <name val="Calibri"/>
      <family val="2"/>
      <scheme val="minor"/>
    </font>
    <font>
      <sz val="14"/>
      <color rgb="FFFF0000"/>
      <name val="Calibri"/>
      <family val="2"/>
      <scheme val="minor"/>
    </font>
    <font>
      <sz val="14"/>
      <color rgb="FF000000"/>
      <name val="Calibri"/>
      <family val="2"/>
    </font>
    <font>
      <sz val="14"/>
      <name val="Calibri Light"/>
      <family val="2"/>
    </font>
    <font>
      <sz val="15"/>
      <color theme="1"/>
      <name val="Calibri"/>
      <family val="2"/>
      <scheme val="minor"/>
    </font>
    <font>
      <sz val="15"/>
      <color indexed="8"/>
      <name val="Calibri"/>
      <family val="2"/>
    </font>
    <font>
      <sz val="14"/>
      <color theme="0" tint="-4.9989318521683403E-2"/>
      <name val="Calibri"/>
      <family val="2"/>
    </font>
    <font>
      <sz val="11"/>
      <color theme="0" tint="-4.9989318521683403E-2"/>
      <name val="Calibri"/>
      <family val="2"/>
    </font>
    <font>
      <sz val="14"/>
      <color theme="0" tint="-4.9989318521683403E-2"/>
      <name val="Calibri"/>
      <family val="2"/>
      <scheme val="minor"/>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double">
        <color indexed="64"/>
      </top>
      <bottom style="medium">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diagonal/>
    </border>
  </borders>
  <cellStyleXfs count="3">
    <xf numFmtId="0" fontId="0" fillId="0" borderId="0"/>
    <xf numFmtId="0" fontId="17" fillId="0" borderId="0"/>
    <xf numFmtId="9" fontId="19" fillId="0" borderId="0" applyFont="0" applyFill="0" applyBorder="0" applyAlignment="0" applyProtection="0"/>
  </cellStyleXfs>
  <cellXfs count="953">
    <xf numFmtId="0" fontId="0" fillId="0" borderId="0" xfId="0"/>
    <xf numFmtId="0" fontId="0" fillId="0" borderId="0" xfId="0" applyAlignment="1">
      <alignment horizontal="center"/>
    </xf>
    <xf numFmtId="0" fontId="2" fillId="0" borderId="0" xfId="0" applyFont="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0" fillId="0" borderId="0" xfId="0" applyFont="1" applyFill="1" applyBorder="1" applyProtection="1"/>
    <xf numFmtId="0" fontId="5" fillId="0" borderId="0" xfId="0" applyFont="1" applyFill="1" applyBorder="1" applyProtection="1"/>
    <xf numFmtId="0" fontId="0" fillId="0" borderId="0" xfId="0" applyFont="1" applyFill="1" applyBorder="1" applyAlignment="1" applyProtection="1">
      <alignment horizontal="left"/>
    </xf>
    <xf numFmtId="0" fontId="0" fillId="0" borderId="0" xfId="0" applyFont="1" applyFill="1" applyBorder="1" applyAlignment="1" applyProtection="1">
      <alignment horizontal="center"/>
    </xf>
    <xf numFmtId="0" fontId="0" fillId="0" borderId="0" xfId="0" applyFont="1" applyFill="1" applyBorder="1" applyAlignment="1" applyProtection="1"/>
    <xf numFmtId="0" fontId="2" fillId="0" borderId="5" xfId="0" applyFont="1" applyFill="1" applyBorder="1" applyProtection="1"/>
    <xf numFmtId="0" fontId="6" fillId="0" borderId="0" xfId="0" applyFont="1" applyFill="1" applyBorder="1" applyProtection="1"/>
    <xf numFmtId="0" fontId="2" fillId="0" borderId="7" xfId="0" applyFont="1" applyBorder="1" applyProtection="1"/>
    <xf numFmtId="0" fontId="2" fillId="0" borderId="6" xfId="0" applyFont="1" applyBorder="1" applyProtection="1"/>
    <xf numFmtId="0" fontId="0" fillId="0" borderId="6" xfId="0" applyFont="1" applyBorder="1" applyProtection="1"/>
    <xf numFmtId="0" fontId="0" fillId="0" borderId="6" xfId="0" applyFont="1" applyFill="1" applyBorder="1" applyAlignment="1" applyProtection="1">
      <alignment horizontal="left"/>
    </xf>
    <xf numFmtId="0" fontId="0" fillId="0" borderId="6" xfId="0" applyFont="1" applyFill="1" applyBorder="1" applyProtection="1"/>
    <xf numFmtId="0" fontId="6" fillId="0" borderId="6" xfId="0" applyFont="1" applyFill="1" applyBorder="1" applyProtection="1"/>
    <xf numFmtId="0" fontId="5" fillId="0" borderId="6" xfId="0" applyFont="1" applyFill="1" applyBorder="1" applyProtection="1"/>
    <xf numFmtId="0" fontId="0" fillId="0" borderId="6" xfId="0" applyFont="1" applyFill="1" applyBorder="1" applyAlignment="1" applyProtection="1">
      <alignment horizontal="center"/>
    </xf>
    <xf numFmtId="0" fontId="0" fillId="0" borderId="6" xfId="0" applyFont="1" applyFill="1" applyBorder="1" applyAlignment="1" applyProtection="1"/>
    <xf numFmtId="0" fontId="2" fillId="0" borderId="8" xfId="0" applyFont="1" applyFill="1" applyBorder="1" applyProtection="1"/>
    <xf numFmtId="0" fontId="2" fillId="0" borderId="0" xfId="0" applyFont="1" applyFill="1" applyBorder="1" applyAlignment="1" applyProtection="1">
      <alignment horizontal="justify" vertical="top" wrapText="1"/>
    </xf>
    <xf numFmtId="0" fontId="8" fillId="0" borderId="0" xfId="0" applyFont="1" applyProtection="1"/>
    <xf numFmtId="0" fontId="4" fillId="0" borderId="0" xfId="0" applyFont="1" applyBorder="1" applyAlignment="1" applyProtection="1">
      <alignment vertical="top" wrapText="1"/>
    </xf>
    <xf numFmtId="0" fontId="4" fillId="0" borderId="6" xfId="0" applyFont="1" applyBorder="1" applyAlignment="1" applyProtection="1">
      <alignment vertical="top" wrapText="1"/>
    </xf>
    <xf numFmtId="0" fontId="0" fillId="4" borderId="0" xfId="0" applyFont="1" applyFill="1" applyBorder="1" applyProtection="1"/>
    <xf numFmtId="0" fontId="0" fillId="4" borderId="0" xfId="0" applyFont="1" applyFill="1" applyBorder="1" applyAlignment="1" applyProtection="1"/>
    <xf numFmtId="0" fontId="5" fillId="4" borderId="0" xfId="0" applyFont="1" applyFill="1" applyBorder="1" applyProtection="1"/>
    <xf numFmtId="0" fontId="0" fillId="4" borderId="0" xfId="0" applyFont="1" applyFill="1" applyBorder="1" applyAlignment="1" applyProtection="1">
      <alignment horizontal="center"/>
    </xf>
    <xf numFmtId="0" fontId="0" fillId="4" borderId="0" xfId="0" applyFont="1" applyFill="1" applyBorder="1" applyAlignment="1" applyProtection="1">
      <alignment horizontal="left"/>
    </xf>
    <xf numFmtId="0" fontId="6" fillId="4" borderId="0" xfId="0" applyFont="1" applyFill="1" applyBorder="1" applyProtection="1"/>
    <xf numFmtId="164" fontId="11" fillId="0" borderId="0" xfId="0" applyNumberFormat="1" applyFont="1" applyBorder="1" applyAlignment="1" applyProtection="1">
      <alignment horizontal="center"/>
    </xf>
    <xf numFmtId="0" fontId="12" fillId="0" borderId="0" xfId="0" applyFont="1" applyBorder="1" applyProtection="1"/>
    <xf numFmtId="49" fontId="3" fillId="3" borderId="0" xfId="0" applyNumberFormat="1" applyFont="1" applyFill="1" applyBorder="1" applyAlignment="1" applyProtection="1">
      <alignment vertical="center"/>
      <protection locked="0"/>
    </xf>
    <xf numFmtId="0" fontId="9" fillId="0" borderId="0" xfId="0" applyFont="1" applyProtection="1"/>
    <xf numFmtId="165" fontId="2" fillId="0" borderId="0" xfId="0" applyNumberFormat="1" applyFont="1" applyProtection="1"/>
    <xf numFmtId="165" fontId="0" fillId="0" borderId="0" xfId="0" applyNumberFormat="1" applyFont="1" applyFill="1" applyBorder="1" applyAlignment="1" applyProtection="1"/>
    <xf numFmtId="165" fontId="0" fillId="0" borderId="0" xfId="0" applyNumberFormat="1" applyFont="1" applyFill="1" applyBorder="1" applyAlignment="1" applyProtection="1">
      <alignment horizontal="center"/>
    </xf>
    <xf numFmtId="0" fontId="12" fillId="0" borderId="6" xfId="0" applyFont="1" applyBorder="1" applyProtection="1"/>
    <xf numFmtId="0" fontId="0" fillId="0" borderId="10" xfId="0" applyFont="1" applyFill="1" applyBorder="1" applyAlignment="1" applyProtection="1">
      <alignment horizontal="center"/>
    </xf>
    <xf numFmtId="0" fontId="1" fillId="4" borderId="0" xfId="0" applyFont="1" applyFill="1" applyBorder="1" applyProtection="1"/>
    <xf numFmtId="0" fontId="1" fillId="4" borderId="0" xfId="0" applyFont="1" applyFill="1" applyBorder="1" applyAlignment="1" applyProtection="1">
      <alignment horizontal="left"/>
    </xf>
    <xf numFmtId="0" fontId="10" fillId="4" borderId="0" xfId="0" applyFont="1" applyFill="1" applyBorder="1" applyProtection="1"/>
    <xf numFmtId="0" fontId="0" fillId="0" borderId="0" xfId="0" applyBorder="1"/>
    <xf numFmtId="0" fontId="12" fillId="0" borderId="0" xfId="0" applyFont="1"/>
    <xf numFmtId="0" fontId="2" fillId="0" borderId="0" xfId="0" applyFont="1"/>
    <xf numFmtId="0" fontId="2" fillId="0" borderId="4" xfId="0" applyFont="1" applyBorder="1"/>
    <xf numFmtId="0" fontId="6" fillId="0" borderId="0" xfId="0" applyFont="1"/>
    <xf numFmtId="0" fontId="0" fillId="0" borderId="0" xfId="0" applyAlignment="1">
      <alignment horizontal="left"/>
    </xf>
    <xf numFmtId="0" fontId="5" fillId="0" borderId="0" xfId="0" applyFont="1"/>
    <xf numFmtId="0" fontId="2" fillId="0" borderId="5" xfId="0" applyFont="1" applyBorder="1"/>
    <xf numFmtId="0" fontId="2" fillId="0" borderId="6" xfId="0" applyFont="1" applyBorder="1"/>
    <xf numFmtId="0" fontId="2" fillId="0" borderId="8" xfId="0" applyFont="1" applyBorder="1"/>
    <xf numFmtId="0" fontId="7" fillId="3" borderId="0" xfId="0" applyFont="1" applyFill="1" applyBorder="1" applyAlignment="1" applyProtection="1">
      <alignment vertical="center"/>
    </xf>
    <xf numFmtId="0" fontId="7" fillId="3" borderId="5" xfId="0" applyFont="1" applyFill="1" applyBorder="1" applyAlignment="1" applyProtection="1">
      <alignment vertical="center"/>
    </xf>
    <xf numFmtId="0" fontId="7" fillId="3" borderId="4" xfId="0" applyFont="1" applyFill="1" applyBorder="1" applyAlignment="1" applyProtection="1">
      <alignment vertical="center"/>
    </xf>
    <xf numFmtId="0" fontId="1" fillId="0" borderId="15" xfId="0" applyFont="1" applyBorder="1" applyAlignment="1">
      <alignment horizontal="center" wrapText="1"/>
    </xf>
    <xf numFmtId="0" fontId="0" fillId="2" borderId="29" xfId="0" applyFill="1" applyBorder="1" applyAlignment="1">
      <alignment horizontal="center" wrapText="1"/>
    </xf>
    <xf numFmtId="0" fontId="2" fillId="0" borderId="0" xfId="0" applyFont="1" applyBorder="1"/>
    <xf numFmtId="0" fontId="0" fillId="0" borderId="4" xfId="0" applyBorder="1"/>
    <xf numFmtId="0" fontId="2" fillId="0" borderId="27" xfId="0" applyFont="1" applyBorder="1"/>
    <xf numFmtId="0" fontId="20" fillId="0" borderId="0" xfId="0" applyFont="1"/>
    <xf numFmtId="0" fontId="2" fillId="0" borderId="0" xfId="0" applyFont="1" applyBorder="1" applyAlignment="1">
      <alignment wrapText="1"/>
    </xf>
    <xf numFmtId="0" fontId="0" fillId="0" borderId="0" xfId="0" applyFont="1" applyBorder="1" applyAlignment="1" applyProtection="1">
      <alignment horizontal="right"/>
    </xf>
    <xf numFmtId="0" fontId="38" fillId="0" borderId="0" xfId="0" applyFont="1" applyBorder="1" applyAlignment="1" applyProtection="1">
      <alignment vertical="top" wrapText="1"/>
    </xf>
    <xf numFmtId="0" fontId="0" fillId="2" borderId="15" xfId="0" applyFill="1" applyBorder="1" applyAlignment="1">
      <alignment horizontal="center" wrapText="1"/>
    </xf>
    <xf numFmtId="0" fontId="0" fillId="0" borderId="7" xfId="0" applyBorder="1"/>
    <xf numFmtId="0" fontId="4" fillId="0" borderId="4" xfId="0" applyFont="1" applyBorder="1" applyAlignment="1" applyProtection="1">
      <alignment vertical="top" wrapText="1"/>
    </xf>
    <xf numFmtId="0" fontId="4" fillId="0" borderId="5" xfId="0" applyFont="1" applyBorder="1" applyAlignment="1" applyProtection="1">
      <alignment vertical="top" wrapText="1"/>
    </xf>
    <xf numFmtId="0" fontId="2" fillId="0" borderId="5" xfId="0" applyFont="1" applyBorder="1" applyProtection="1"/>
    <xf numFmtId="0" fontId="0" fillId="3" borderId="0" xfId="0" applyFont="1" applyFill="1" applyBorder="1" applyAlignment="1" applyProtection="1">
      <alignment horizontal="right"/>
    </xf>
    <xf numFmtId="0" fontId="0" fillId="0" borderId="1" xfId="0" applyBorder="1"/>
    <xf numFmtId="0" fontId="0" fillId="0" borderId="0" xfId="0" applyAlignment="1">
      <alignment vertical="center"/>
    </xf>
    <xf numFmtId="0" fontId="1" fillId="0" borderId="16" xfId="0" applyFont="1" applyBorder="1" applyAlignment="1">
      <alignment horizontal="center" wrapText="1"/>
    </xf>
    <xf numFmtId="0" fontId="46" fillId="0" borderId="0" xfId="0" applyFont="1"/>
    <xf numFmtId="0" fontId="14" fillId="0" borderId="4" xfId="0" applyFont="1" applyBorder="1" applyAlignment="1">
      <alignment horizontal="right"/>
    </xf>
    <xf numFmtId="0" fontId="14" fillId="0" borderId="4" xfId="0" applyFont="1" applyBorder="1" applyAlignment="1">
      <alignment horizontal="center"/>
    </xf>
    <xf numFmtId="0" fontId="0" fillId="2" borderId="16" xfId="0" applyFill="1" applyBorder="1" applyAlignment="1">
      <alignment horizontal="center" wrapText="1"/>
    </xf>
    <xf numFmtId="0" fontId="47" fillId="3" borderId="0" xfId="0" applyFont="1" applyFill="1"/>
    <xf numFmtId="0" fontId="10" fillId="0" borderId="0" xfId="0" applyFont="1" applyBorder="1" applyAlignment="1"/>
    <xf numFmtId="0" fontId="0" fillId="0" borderId="0" xfId="0" applyAlignment="1"/>
    <xf numFmtId="0" fontId="20" fillId="0" borderId="0" xfId="0" applyFont="1" applyBorder="1" applyAlignment="1"/>
    <xf numFmtId="0" fontId="10" fillId="0" borderId="0" xfId="0" applyFont="1" applyFill="1" applyBorder="1" applyAlignment="1"/>
    <xf numFmtId="0" fontId="0" fillId="0" borderId="0" xfId="0" applyFont="1" applyBorder="1" applyAlignment="1"/>
    <xf numFmtId="0" fontId="0" fillId="0" borderId="5" xfId="0" applyFont="1" applyBorder="1" applyAlignment="1"/>
    <xf numFmtId="0" fontId="33" fillId="0" borderId="16" xfId="0" applyFont="1" applyBorder="1" applyAlignment="1">
      <alignment horizontal="right" vertical="center"/>
    </xf>
    <xf numFmtId="0" fontId="9" fillId="0" borderId="0" xfId="0" applyFont="1"/>
    <xf numFmtId="0" fontId="0" fillId="2" borderId="52" xfId="0" applyFill="1" applyBorder="1" applyAlignment="1">
      <alignment horizontal="center" wrapText="1"/>
    </xf>
    <xf numFmtId="0" fontId="10" fillId="0" borderId="0" xfId="0" applyFont="1"/>
    <xf numFmtId="0" fontId="61" fillId="0" borderId="0" xfId="0" applyFont="1"/>
    <xf numFmtId="0" fontId="2" fillId="8" borderId="12" xfId="0" applyFont="1" applyFill="1" applyBorder="1" applyAlignment="1">
      <alignment vertical="center"/>
    </xf>
    <xf numFmtId="0" fontId="2" fillId="2" borderId="15" xfId="0" applyFont="1" applyFill="1" applyBorder="1"/>
    <xf numFmtId="0" fontId="35" fillId="0" borderId="0" xfId="0" applyFont="1"/>
    <xf numFmtId="0" fontId="9" fillId="0" borderId="0" xfId="0" applyFont="1" applyAlignment="1">
      <alignment vertical="center"/>
    </xf>
    <xf numFmtId="0" fontId="64" fillId="2" borderId="15" xfId="0" applyFont="1" applyFill="1" applyBorder="1"/>
    <xf numFmtId="0" fontId="64" fillId="2" borderId="15" xfId="0" applyFont="1" applyFill="1" applyBorder="1" applyAlignment="1">
      <alignment wrapText="1"/>
    </xf>
    <xf numFmtId="0" fontId="61" fillId="0" borderId="0" xfId="0" applyFont="1" applyAlignment="1">
      <alignment wrapText="1"/>
    </xf>
    <xf numFmtId="0" fontId="33" fillId="0" borderId="18" xfId="0" applyFont="1" applyBorder="1" applyAlignment="1">
      <alignment horizontal="right" vertical="center"/>
    </xf>
    <xf numFmtId="0" fontId="15" fillId="0" borderId="5" xfId="0" applyFont="1" applyBorder="1"/>
    <xf numFmtId="0" fontId="10" fillId="0" borderId="4" xfId="0" applyFont="1" applyBorder="1"/>
    <xf numFmtId="0" fontId="62" fillId="0" borderId="2" xfId="0" applyFont="1" applyBorder="1" applyAlignment="1">
      <alignment horizontal="center" vertical="center"/>
    </xf>
    <xf numFmtId="0" fontId="9" fillId="0" borderId="2" xfId="0" applyFont="1" applyBorder="1"/>
    <xf numFmtId="0" fontId="2" fillId="0" borderId="2" xfId="0" applyFont="1" applyBorder="1"/>
    <xf numFmtId="0" fontId="2" fillId="0" borderId="3" xfId="0" applyFont="1" applyBorder="1"/>
    <xf numFmtId="0" fontId="62" fillId="0" borderId="0" xfId="0" applyFont="1" applyBorder="1" applyAlignment="1">
      <alignment horizontal="center"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5" xfId="0" applyFont="1" applyBorder="1" applyAlignment="1">
      <alignment vertical="center"/>
    </xf>
    <xf numFmtId="0" fontId="9" fillId="0" borderId="0" xfId="0" applyFont="1" applyBorder="1"/>
    <xf numFmtId="0" fontId="37" fillId="0" borderId="0" xfId="0" applyFont="1" applyBorder="1" applyAlignment="1">
      <alignment vertical="center" wrapText="1"/>
    </xf>
    <xf numFmtId="0" fontId="37" fillId="0" borderId="0" xfId="0" applyFont="1" applyBorder="1" applyAlignment="1">
      <alignment vertical="center"/>
    </xf>
    <xf numFmtId="0" fontId="65" fillId="0" borderId="0" xfId="0" applyFont="1" applyBorder="1" applyAlignment="1">
      <alignment vertical="center" wrapText="1"/>
    </xf>
    <xf numFmtId="0" fontId="65" fillId="0" borderId="0" xfId="0" applyFont="1" applyBorder="1" applyAlignment="1">
      <alignment vertical="center"/>
    </xf>
    <xf numFmtId="0" fontId="66" fillId="0" borderId="0" xfId="0" applyFont="1" applyBorder="1" applyAlignment="1">
      <alignment vertical="center"/>
    </xf>
    <xf numFmtId="0" fontId="66" fillId="0" borderId="5" xfId="0" applyFont="1" applyBorder="1" applyAlignment="1">
      <alignment vertical="center"/>
    </xf>
    <xf numFmtId="0" fontId="64" fillId="0" borderId="0" xfId="0" applyFont="1" applyBorder="1" applyAlignment="1">
      <alignment wrapText="1"/>
    </xf>
    <xf numFmtId="0" fontId="64" fillId="0" borderId="0" xfId="0" applyFont="1" applyBorder="1"/>
    <xf numFmtId="0" fontId="64" fillId="0" borderId="5" xfId="0" applyFont="1" applyBorder="1"/>
    <xf numFmtId="0" fontId="64" fillId="0" borderId="5" xfId="0" applyFont="1" applyBorder="1" applyAlignment="1">
      <alignment wrapText="1"/>
    </xf>
    <xf numFmtId="0" fontId="0" fillId="0" borderId="0" xfId="0" applyBorder="1" applyAlignment="1">
      <alignment horizontal="left" wrapText="1"/>
    </xf>
    <xf numFmtId="0" fontId="2" fillId="0" borderId="0" xfId="0" applyFont="1" applyBorder="1" applyAlignment="1">
      <alignment vertical="center"/>
    </xf>
    <xf numFmtId="0" fontId="35" fillId="0" borderId="0" xfId="0" applyFont="1" applyBorder="1" applyAlignment="1">
      <alignment horizontal="center" vertical="top" wrapText="1"/>
    </xf>
    <xf numFmtId="0" fontId="30" fillId="0" borderId="0" xfId="0" applyFont="1" applyBorder="1" applyAlignment="1">
      <alignment horizontal="center" vertical="top"/>
    </xf>
    <xf numFmtId="0" fontId="2" fillId="0" borderId="6" xfId="0" applyFont="1" applyBorder="1" applyAlignment="1">
      <alignment horizontal="center" vertical="top"/>
    </xf>
    <xf numFmtId="0" fontId="15" fillId="0" borderId="0" xfId="0" applyFont="1" applyBorder="1" applyAlignment="1">
      <alignment wrapText="1"/>
    </xf>
    <xf numFmtId="0" fontId="67" fillId="0" borderId="0" xfId="0" applyFont="1" applyBorder="1" applyAlignment="1">
      <alignment vertical="center" wrapText="1"/>
    </xf>
    <xf numFmtId="0" fontId="67" fillId="0" borderId="0" xfId="0" applyFont="1" applyBorder="1" applyAlignment="1">
      <alignment vertical="center"/>
    </xf>
    <xf numFmtId="49" fontId="3" fillId="2" borderId="6" xfId="0" applyNumberFormat="1" applyFont="1" applyFill="1" applyBorder="1" applyAlignment="1" applyProtection="1">
      <alignment horizontal="left" vertical="center"/>
      <protection locked="0"/>
    </xf>
    <xf numFmtId="0" fontId="10" fillId="3" borderId="0" xfId="0" applyFont="1" applyFill="1" applyBorder="1" applyAlignment="1" applyProtection="1">
      <alignment horizontal="right"/>
    </xf>
    <xf numFmtId="0" fontId="84" fillId="0" borderId="0" xfId="0" applyFont="1"/>
    <xf numFmtId="0" fontId="10" fillId="0" borderId="0" xfId="0" applyFont="1" applyBorder="1" applyAlignment="1" applyProtection="1">
      <alignment horizontal="right"/>
    </xf>
    <xf numFmtId="0" fontId="10" fillId="3" borderId="0" xfId="0" applyFont="1" applyFill="1" applyBorder="1" applyProtection="1"/>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3" fillId="3" borderId="16" xfId="0" applyFont="1" applyFill="1" applyBorder="1" applyAlignment="1">
      <alignment horizontal="right" vertical="center"/>
    </xf>
    <xf numFmtId="0" fontId="21" fillId="0" borderId="4" xfId="0" applyFont="1" applyBorder="1" applyAlignment="1">
      <alignment horizontal="right" vertical="center"/>
    </xf>
    <xf numFmtId="0" fontId="21" fillId="0" borderId="0" xfId="0" applyFont="1" applyBorder="1" applyAlignment="1">
      <alignment vertical="center"/>
    </xf>
    <xf numFmtId="0" fontId="0" fillId="0" borderId="0" xfId="0" applyFont="1" applyBorder="1" applyAlignment="1">
      <alignment vertical="center"/>
    </xf>
    <xf numFmtId="0" fontId="0" fillId="0" borderId="5" xfId="0" applyFont="1" applyBorder="1" applyAlignment="1">
      <alignment vertical="center"/>
    </xf>
    <xf numFmtId="0" fontId="30" fillId="0" borderId="0" xfId="0" applyFont="1" applyBorder="1" applyAlignment="1">
      <alignment vertical="center"/>
    </xf>
    <xf numFmtId="0" fontId="33" fillId="0" borderId="0" xfId="0" applyFont="1" applyBorder="1" applyAlignment="1">
      <alignment horizontal="left" vertical="center"/>
    </xf>
    <xf numFmtId="0" fontId="37" fillId="0" borderId="0" xfId="0" applyFont="1" applyBorder="1"/>
    <xf numFmtId="0" fontId="33" fillId="8" borderId="12" xfId="0" applyFont="1" applyFill="1" applyBorder="1" applyAlignment="1">
      <alignment vertical="center"/>
    </xf>
    <xf numFmtId="0" fontId="61" fillId="0" borderId="4" xfId="0" applyFont="1" applyBorder="1"/>
    <xf numFmtId="0" fontId="61" fillId="0" borderId="4" xfId="0" applyFont="1" applyBorder="1" applyAlignment="1">
      <alignment wrapText="1"/>
    </xf>
    <xf numFmtId="0" fontId="0" fillId="0" borderId="0" xfId="0" applyProtection="1">
      <protection locked="0"/>
    </xf>
    <xf numFmtId="0" fontId="0" fillId="3" borderId="0" xfId="0" applyFill="1" applyProtection="1">
      <protection locked="0"/>
    </xf>
    <xf numFmtId="0" fontId="1" fillId="0" borderId="0" xfId="0" applyFont="1" applyProtection="1">
      <protection locked="0"/>
    </xf>
    <xf numFmtId="0" fontId="0" fillId="2" borderId="15" xfId="0" applyFill="1" applyBorder="1" applyAlignment="1" applyProtection="1">
      <alignment horizontal="center"/>
      <protection locked="0"/>
    </xf>
    <xf numFmtId="10" fontId="0" fillId="2" borderId="15" xfId="0" applyNumberFormat="1" applyFill="1" applyBorder="1" applyAlignment="1" applyProtection="1">
      <alignment horizontal="center"/>
      <protection locked="0"/>
    </xf>
    <xf numFmtId="0" fontId="0" fillId="2" borderId="15" xfId="0" applyFill="1" applyBorder="1" applyProtection="1">
      <protection locked="0"/>
    </xf>
    <xf numFmtId="165" fontId="0" fillId="2" borderId="15" xfId="0" applyNumberFormat="1" applyFill="1" applyBorder="1" applyAlignment="1" applyProtection="1">
      <alignment horizontal="center"/>
      <protection locked="0"/>
    </xf>
    <xf numFmtId="167" fontId="0" fillId="2" borderId="15" xfId="0" applyNumberFormat="1" applyFill="1" applyBorder="1" applyAlignment="1" applyProtection="1">
      <alignment horizontal="center"/>
      <protection locked="0"/>
    </xf>
    <xf numFmtId="167" fontId="0" fillId="5" borderId="15" xfId="0" applyNumberFormat="1" applyFill="1" applyBorder="1" applyAlignment="1" applyProtection="1">
      <alignment horizontal="center"/>
      <protection locked="0"/>
    </xf>
    <xf numFmtId="0" fontId="0" fillId="2" borderId="15" xfId="0" applyFill="1" applyBorder="1" applyAlignment="1" applyProtection="1">
      <alignment horizontal="center" wrapText="1"/>
      <protection locked="0"/>
    </xf>
    <xf numFmtId="0" fontId="0" fillId="2" borderId="17" xfId="0" applyFill="1" applyBorder="1" applyAlignment="1" applyProtection="1">
      <alignment wrapText="1"/>
      <protection locked="0"/>
    </xf>
    <xf numFmtId="0" fontId="0" fillId="0" borderId="4" xfId="0" applyBorder="1" applyProtection="1">
      <protection locked="0"/>
    </xf>
    <xf numFmtId="0" fontId="0" fillId="0" borderId="0" xfId="0" applyBorder="1" applyAlignment="1" applyProtection="1">
      <alignment horizontal="center"/>
      <protection locked="0"/>
    </xf>
    <xf numFmtId="10" fontId="0" fillId="0" borderId="0" xfId="0" applyNumberFormat="1" applyBorder="1" applyAlignment="1" applyProtection="1">
      <alignment horizontal="center"/>
      <protection locked="0"/>
    </xf>
    <xf numFmtId="0" fontId="0" fillId="0" borderId="0" xfId="0" applyBorder="1" applyProtection="1">
      <protection locked="0"/>
    </xf>
    <xf numFmtId="165" fontId="0" fillId="0" borderId="0" xfId="0" applyNumberFormat="1" applyBorder="1" applyAlignment="1" applyProtection="1">
      <alignment horizontal="center"/>
      <protection locked="0"/>
    </xf>
    <xf numFmtId="0" fontId="0" fillId="0" borderId="0" xfId="0" applyNumberFormat="1" applyBorder="1" applyAlignment="1" applyProtection="1">
      <alignment horizontal="center"/>
      <protection locked="0"/>
    </xf>
    <xf numFmtId="0" fontId="0" fillId="3" borderId="0" xfId="0" applyFill="1" applyBorder="1" applyAlignment="1" applyProtection="1">
      <alignment horizontal="center"/>
      <protection locked="0"/>
    </xf>
    <xf numFmtId="167" fontId="0" fillId="3" borderId="0" xfId="0" applyNumberFormat="1" applyFill="1" applyBorder="1" applyAlignment="1" applyProtection="1">
      <alignment horizontal="center"/>
      <protection locked="0"/>
    </xf>
    <xf numFmtId="167" fontId="0" fillId="0" borderId="0" xfId="0" applyNumberFormat="1" applyBorder="1" applyAlignment="1" applyProtection="1">
      <alignment horizontal="center"/>
      <protection locked="0"/>
    </xf>
    <xf numFmtId="0" fontId="0" fillId="0" borderId="5" xfId="0" applyBorder="1" applyAlignment="1" applyProtection="1">
      <alignment wrapText="1"/>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3" borderId="0" xfId="0" applyFill="1" applyAlignment="1" applyProtection="1">
      <alignment horizontal="center"/>
      <protection locked="0"/>
    </xf>
    <xf numFmtId="167" fontId="0" fillId="3" borderId="0" xfId="0" applyNumberFormat="1" applyFill="1" applyAlignment="1" applyProtection="1">
      <alignment horizontal="center"/>
      <protection locked="0"/>
    </xf>
    <xf numFmtId="0" fontId="0" fillId="0" borderId="7" xfId="0" applyBorder="1" applyProtection="1">
      <protection locked="0"/>
    </xf>
    <xf numFmtId="0" fontId="0" fillId="0" borderId="6" xfId="0" applyBorder="1" applyAlignment="1" applyProtection="1">
      <alignment horizontal="center"/>
      <protection locked="0"/>
    </xf>
    <xf numFmtId="10"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0" fontId="0" fillId="0" borderId="0" xfId="0" applyNumberFormat="1" applyAlignment="1" applyProtection="1">
      <alignment horizontal="center"/>
      <protection locked="0"/>
    </xf>
    <xf numFmtId="167" fontId="0" fillId="0" borderId="0" xfId="0" applyNumberFormat="1" applyAlignment="1" applyProtection="1">
      <alignment horizontal="center"/>
      <protection locked="0"/>
    </xf>
    <xf numFmtId="0" fontId="0" fillId="0" borderId="0" xfId="0" applyAlignment="1" applyProtection="1">
      <alignment wrapText="1"/>
      <protection locked="0"/>
    </xf>
    <xf numFmtId="0" fontId="75" fillId="0" borderId="38" xfId="0" applyFont="1" applyBorder="1" applyProtection="1">
      <protection locked="0"/>
    </xf>
    <xf numFmtId="0" fontId="15" fillId="0" borderId="24" xfId="0" applyFont="1" applyBorder="1" applyProtection="1">
      <protection locked="0"/>
    </xf>
    <xf numFmtId="0" fontId="15" fillId="0" borderId="42" xfId="0" applyFont="1" applyBorder="1" applyProtection="1">
      <protection locked="0"/>
    </xf>
    <xf numFmtId="0" fontId="75" fillId="0" borderId="4" xfId="0" applyFont="1" applyBorder="1" applyProtection="1">
      <protection locked="0"/>
    </xf>
    <xf numFmtId="0" fontId="76" fillId="0" borderId="0" xfId="0" applyFont="1" applyBorder="1" applyAlignment="1" applyProtection="1">
      <alignment horizontal="right"/>
      <protection locked="0"/>
    </xf>
    <xf numFmtId="14" fontId="76" fillId="7" borderId="27" xfId="0" applyNumberFormat="1" applyFont="1" applyFill="1" applyBorder="1" applyAlignment="1" applyProtection="1">
      <alignment horizontal="center" vertical="center"/>
      <protection locked="0"/>
    </xf>
    <xf numFmtId="0" fontId="77" fillId="0" borderId="0" xfId="0" applyFont="1" applyBorder="1" applyProtection="1">
      <protection locked="0"/>
    </xf>
    <xf numFmtId="0" fontId="76" fillId="7" borderId="27" xfId="0" applyNumberFormat="1" applyFont="1" applyFill="1" applyBorder="1" applyAlignment="1" applyProtection="1">
      <alignment horizontal="center" vertical="center"/>
      <protection locked="0"/>
    </xf>
    <xf numFmtId="0" fontId="15" fillId="0" borderId="5" xfId="0" applyFont="1" applyBorder="1" applyProtection="1">
      <protection locked="0"/>
    </xf>
    <xf numFmtId="0" fontId="76" fillId="0" borderId="0" xfId="0" applyFont="1" applyBorder="1" applyProtection="1">
      <protection locked="0"/>
    </xf>
    <xf numFmtId="14" fontId="76" fillId="7" borderId="12" xfId="0" applyNumberFormat="1" applyFont="1" applyFill="1" applyBorder="1" applyAlignment="1" applyProtection="1">
      <alignment horizontal="center" vertical="center"/>
      <protection locked="0"/>
    </xf>
    <xf numFmtId="0" fontId="75" fillId="0" borderId="39" xfId="0" applyFont="1" applyBorder="1" applyProtection="1">
      <protection locked="0"/>
    </xf>
    <xf numFmtId="0" fontId="15" fillId="0" borderId="27" xfId="0" applyFont="1" applyBorder="1" applyProtection="1">
      <protection locked="0"/>
    </xf>
    <xf numFmtId="0" fontId="10" fillId="0" borderId="43" xfId="0" applyFont="1" applyBorder="1" applyProtection="1">
      <protection locked="0"/>
    </xf>
    <xf numFmtId="0" fontId="10" fillId="0" borderId="42" xfId="0" applyFont="1" applyBorder="1" applyProtection="1">
      <protection locked="0"/>
    </xf>
    <xf numFmtId="0" fontId="77" fillId="7" borderId="27" xfId="0" applyNumberFormat="1" applyFont="1" applyFill="1" applyBorder="1" applyAlignment="1" applyProtection="1">
      <alignment horizontal="center"/>
      <protection locked="0"/>
    </xf>
    <xf numFmtId="0" fontId="77" fillId="0" borderId="0" xfId="0" applyFont="1" applyBorder="1" applyAlignment="1" applyProtection="1">
      <alignment horizontal="right"/>
      <protection locked="0"/>
    </xf>
    <xf numFmtId="14" fontId="77" fillId="7" borderId="27" xfId="0" applyNumberFormat="1" applyFont="1" applyFill="1" applyBorder="1" applyAlignment="1" applyProtection="1">
      <alignment horizontal="center"/>
      <protection locked="0"/>
    </xf>
    <xf numFmtId="0" fontId="76" fillId="7" borderId="27" xfId="0" applyFont="1" applyFill="1" applyBorder="1" applyAlignment="1" applyProtection="1">
      <alignment horizontal="center"/>
      <protection locked="0"/>
    </xf>
    <xf numFmtId="0" fontId="10" fillId="0" borderId="5" xfId="0" applyFont="1" applyBorder="1" applyProtection="1">
      <protection locked="0"/>
    </xf>
    <xf numFmtId="14" fontId="77" fillId="0" borderId="0" xfId="0" applyNumberFormat="1" applyFont="1" applyBorder="1" applyAlignment="1" applyProtection="1">
      <alignment horizontal="right"/>
      <protection locked="0"/>
    </xf>
    <xf numFmtId="1" fontId="77" fillId="7" borderId="27" xfId="0" applyNumberFormat="1" applyFont="1" applyFill="1" applyBorder="1" applyAlignment="1" applyProtection="1">
      <alignment horizontal="center"/>
      <protection locked="0"/>
    </xf>
    <xf numFmtId="0" fontId="4" fillId="3" borderId="5" xfId="0" applyFont="1" applyFill="1" applyBorder="1" applyAlignment="1" applyProtection="1">
      <alignment wrapText="1"/>
      <protection locked="0"/>
    </xf>
    <xf numFmtId="0" fontId="89" fillId="0" borderId="0" xfId="0" applyFont="1" applyBorder="1" applyAlignment="1" applyProtection="1">
      <alignment horizontal="right" vertical="center"/>
      <protection locked="0"/>
    </xf>
    <xf numFmtId="0" fontId="77" fillId="0" borderId="0" xfId="0" applyFont="1" applyBorder="1" applyAlignment="1" applyProtection="1">
      <alignment horizontal="right" vertical="center"/>
      <protection locked="0"/>
    </xf>
    <xf numFmtId="1" fontId="76" fillId="7" borderId="27" xfId="0" applyNumberFormat="1" applyFont="1" applyFill="1" applyBorder="1" applyAlignment="1" applyProtection="1">
      <alignment horizontal="center" shrinkToFit="1"/>
      <protection locked="0"/>
    </xf>
    <xf numFmtId="0" fontId="15" fillId="0" borderId="0" xfId="0" applyFont="1" applyBorder="1" applyProtection="1">
      <protection locked="0"/>
    </xf>
    <xf numFmtId="0" fontId="15" fillId="0" borderId="4" xfId="0" applyFont="1" applyBorder="1" applyAlignment="1" applyProtection="1">
      <alignment vertical="center"/>
      <protection locked="0"/>
    </xf>
    <xf numFmtId="0" fontId="10" fillId="0" borderId="0" xfId="0" applyFont="1" applyBorder="1" applyAlignment="1" applyProtection="1">
      <alignment horizontal="right" vertical="center"/>
      <protection locked="0"/>
    </xf>
    <xf numFmtId="0" fontId="76" fillId="0" borderId="0" xfId="0" applyFont="1" applyBorder="1" applyAlignment="1" applyProtection="1">
      <alignment vertical="center"/>
      <protection locked="0"/>
    </xf>
    <xf numFmtId="0" fontId="77" fillId="3" borderId="47" xfId="0" applyFont="1" applyFill="1" applyBorder="1" applyAlignment="1" applyProtection="1">
      <alignment horizontal="center" vertical="center"/>
      <protection locked="0"/>
    </xf>
    <xf numFmtId="0" fontId="77" fillId="0" borderId="47" xfId="0" applyFont="1" applyBorder="1" applyAlignment="1" applyProtection="1">
      <alignment horizontal="center" vertical="center"/>
      <protection locked="0"/>
    </xf>
    <xf numFmtId="0" fontId="10" fillId="0" borderId="5" xfId="0" applyFont="1"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15" fillId="0" borderId="4" xfId="0" applyFont="1" applyBorder="1" applyProtection="1">
      <protection locked="0"/>
    </xf>
    <xf numFmtId="0" fontId="10" fillId="0" borderId="0" xfId="0" applyFont="1" applyBorder="1" applyAlignment="1" applyProtection="1">
      <alignment horizontal="right"/>
      <protection locked="0"/>
    </xf>
    <xf numFmtId="0" fontId="77" fillId="0" borderId="15" xfId="0" applyFont="1" applyBorder="1" applyAlignment="1" applyProtection="1">
      <alignment horizontal="center" vertical="center"/>
      <protection locked="0"/>
    </xf>
    <xf numFmtId="0" fontId="77" fillId="8" borderId="31" xfId="0" applyFont="1" applyFill="1" applyBorder="1" applyAlignment="1" applyProtection="1">
      <alignment horizontal="center" vertical="center"/>
      <protection locked="0"/>
    </xf>
    <xf numFmtId="0" fontId="77" fillId="8" borderId="26" xfId="0" applyFont="1" applyFill="1" applyBorder="1" applyAlignment="1" applyProtection="1">
      <alignment horizontal="center" vertical="center"/>
      <protection locked="0"/>
    </xf>
    <xf numFmtId="0" fontId="77" fillId="7" borderId="50" xfId="0" applyFont="1" applyFill="1" applyBorder="1" applyAlignment="1" applyProtection="1">
      <alignment horizontal="center" vertical="center"/>
      <protection locked="0"/>
    </xf>
    <xf numFmtId="9" fontId="76" fillId="3" borderId="15" xfId="0" applyNumberFormat="1" applyFont="1" applyFill="1" applyBorder="1" applyAlignment="1" applyProtection="1">
      <alignment horizontal="center" vertical="center" wrapText="1"/>
      <protection locked="0"/>
    </xf>
    <xf numFmtId="0" fontId="77" fillId="8" borderId="15" xfId="0" applyFont="1" applyFill="1" applyBorder="1" applyAlignment="1" applyProtection="1">
      <alignment horizontal="center" vertical="center"/>
      <protection locked="0"/>
    </xf>
    <xf numFmtId="0" fontId="77" fillId="7" borderId="49" xfId="0" applyFont="1" applyFill="1" applyBorder="1" applyAlignment="1" applyProtection="1">
      <alignment horizontal="center" vertical="center"/>
      <protection locked="0"/>
    </xf>
    <xf numFmtId="0" fontId="77" fillId="8" borderId="47" xfId="0" applyFont="1" applyFill="1" applyBorder="1" applyAlignment="1" applyProtection="1">
      <alignment horizontal="center" vertical="center"/>
      <protection locked="0"/>
    </xf>
    <xf numFmtId="0" fontId="77" fillId="0" borderId="30" xfId="0" applyFont="1" applyBorder="1" applyAlignment="1" applyProtection="1">
      <alignment horizontal="center" vertical="center"/>
      <protection locked="0"/>
    </xf>
    <xf numFmtId="0" fontId="77" fillId="0" borderId="32" xfId="0" applyFont="1" applyBorder="1" applyAlignment="1" applyProtection="1">
      <alignment horizontal="center" vertical="center"/>
      <protection locked="0"/>
    </xf>
    <xf numFmtId="0" fontId="77" fillId="7" borderId="33" xfId="0" applyFont="1" applyFill="1" applyBorder="1" applyAlignment="1" applyProtection="1">
      <alignment horizontal="center" vertical="center"/>
      <protection locked="0"/>
    </xf>
    <xf numFmtId="0" fontId="77" fillId="0" borderId="18" xfId="0" applyFont="1" applyBorder="1" applyAlignment="1" applyProtection="1">
      <alignment horizontal="center" vertical="center" wrapText="1"/>
      <protection locked="0"/>
    </xf>
    <xf numFmtId="0" fontId="77" fillId="7" borderId="46" xfId="0" applyFont="1" applyFill="1" applyBorder="1" applyAlignment="1" applyProtection="1">
      <alignment horizontal="center" vertical="center"/>
      <protection locked="0"/>
    </xf>
    <xf numFmtId="0" fontId="77" fillId="7" borderId="51" xfId="0" applyFont="1" applyFill="1" applyBorder="1" applyAlignment="1" applyProtection="1">
      <alignment horizontal="center" vertical="center"/>
      <protection locked="0"/>
    </xf>
    <xf numFmtId="0" fontId="4" fillId="0" borderId="0" xfId="0" applyFont="1" applyBorder="1" applyProtection="1">
      <protection locked="0"/>
    </xf>
    <xf numFmtId="0" fontId="76" fillId="3" borderId="15" xfId="0" applyFont="1" applyFill="1" applyBorder="1" applyAlignment="1" applyProtection="1">
      <alignment horizontal="left" vertical="center"/>
      <protection locked="0"/>
    </xf>
    <xf numFmtId="0" fontId="10" fillId="0" borderId="0" xfId="0" applyFont="1" applyBorder="1" applyProtection="1">
      <protection locked="0"/>
    </xf>
    <xf numFmtId="0" fontId="4" fillId="0" borderId="5" xfId="0" applyFont="1" applyBorder="1" applyProtection="1">
      <protection locked="0"/>
    </xf>
    <xf numFmtId="0" fontId="76" fillId="3" borderId="15" xfId="0" applyFont="1" applyFill="1" applyBorder="1" applyAlignment="1" applyProtection="1">
      <alignment horizontal="right"/>
      <protection locked="0"/>
    </xf>
    <xf numFmtId="0" fontId="76" fillId="7" borderId="15" xfId="0" applyFont="1" applyFill="1" applyBorder="1" applyAlignment="1" applyProtection="1">
      <alignment horizontal="left"/>
      <protection locked="0"/>
    </xf>
    <xf numFmtId="0" fontId="76" fillId="0" borderId="15" xfId="0" applyFont="1" applyBorder="1" applyAlignment="1" applyProtection="1">
      <alignment horizontal="right"/>
      <protection locked="0"/>
    </xf>
    <xf numFmtId="0" fontId="76" fillId="7" borderId="14" xfId="0" applyFont="1" applyFill="1" applyBorder="1" applyAlignment="1" applyProtection="1">
      <alignment horizontal="left"/>
      <protection locked="0"/>
    </xf>
    <xf numFmtId="0" fontId="77" fillId="0" borderId="0" xfId="0" applyFont="1" applyBorder="1" applyAlignment="1" applyProtection="1">
      <alignment horizontal="left"/>
      <protection locked="0"/>
    </xf>
    <xf numFmtId="0" fontId="77" fillId="0" borderId="0" xfId="0" applyFont="1" applyBorder="1" applyAlignment="1" applyProtection="1">
      <alignment horizontal="center"/>
      <protection locked="0"/>
    </xf>
    <xf numFmtId="0" fontId="4" fillId="0" borderId="0" xfId="0" applyFont="1" applyBorder="1" applyAlignment="1" applyProtection="1">
      <alignment horizontal="right"/>
      <protection locked="0"/>
    </xf>
    <xf numFmtId="0" fontId="76" fillId="0" borderId="0" xfId="0" applyFont="1" applyBorder="1" applyAlignment="1" applyProtection="1">
      <protection locked="0"/>
    </xf>
    <xf numFmtId="0" fontId="4" fillId="0" borderId="15" xfId="0" applyFont="1" applyBorder="1" applyAlignment="1" applyProtection="1">
      <alignment horizontal="center"/>
      <protection locked="0"/>
    </xf>
    <xf numFmtId="0" fontId="13" fillId="0" borderId="15" xfId="0" applyFont="1" applyBorder="1" applyAlignment="1" applyProtection="1">
      <alignment horizontal="center"/>
      <protection locked="0"/>
    </xf>
    <xf numFmtId="9" fontId="10" fillId="0" borderId="15" xfId="0" applyNumberFormat="1" applyFont="1" applyBorder="1" applyAlignment="1" applyProtection="1">
      <alignment horizontal="center" vertical="center"/>
      <protection locked="0"/>
    </xf>
    <xf numFmtId="166" fontId="4" fillId="7" borderId="15" xfId="0" applyNumberFormat="1" applyFont="1" applyFill="1" applyBorder="1" applyAlignment="1" applyProtection="1">
      <alignment horizontal="center" vertical="center"/>
      <protection locked="0"/>
    </xf>
    <xf numFmtId="9" fontId="10" fillId="0" borderId="0" xfId="0" applyNumberFormat="1" applyFont="1" applyBorder="1" applyAlignment="1" applyProtection="1">
      <alignment horizontal="right"/>
      <protection locked="0"/>
    </xf>
    <xf numFmtId="9" fontId="4" fillId="7" borderId="15" xfId="2" applyFont="1" applyFill="1" applyBorder="1" applyAlignment="1" applyProtection="1">
      <alignment horizontal="center" vertical="center"/>
      <protection locked="0"/>
    </xf>
    <xf numFmtId="14" fontId="4" fillId="7" borderId="27" xfId="0" applyNumberFormat="1" applyFont="1" applyFill="1" applyBorder="1" applyAlignment="1" applyProtection="1">
      <alignment horizontal="center"/>
      <protection locked="0"/>
    </xf>
    <xf numFmtId="0" fontId="76" fillId="0" borderId="15" xfId="0" applyFont="1" applyBorder="1" applyAlignment="1" applyProtection="1">
      <alignment horizontal="center"/>
      <protection locked="0"/>
    </xf>
    <xf numFmtId="9" fontId="77" fillId="0" borderId="15" xfId="0" applyNumberFormat="1" applyFont="1" applyBorder="1" applyAlignment="1" applyProtection="1">
      <alignment horizontal="center" vertical="center"/>
      <protection locked="0"/>
    </xf>
    <xf numFmtId="166" fontId="76" fillId="7" borderId="15" xfId="0" applyNumberFormat="1" applyFont="1" applyFill="1" applyBorder="1" applyAlignment="1" applyProtection="1">
      <alignment horizontal="center" vertical="center"/>
      <protection locked="0"/>
    </xf>
    <xf numFmtId="0" fontId="20" fillId="0" borderId="0" xfId="0" applyFont="1" applyProtection="1">
      <protection locked="0"/>
    </xf>
    <xf numFmtId="9" fontId="76" fillId="7" borderId="15" xfId="2" applyFont="1" applyFill="1" applyBorder="1" applyAlignment="1" applyProtection="1">
      <alignment horizontal="center" vertical="center"/>
      <protection locked="0"/>
    </xf>
    <xf numFmtId="14" fontId="76" fillId="7" borderId="27" xfId="0" applyNumberFormat="1" applyFont="1" applyFill="1" applyBorder="1" applyAlignment="1" applyProtection="1">
      <alignment horizontal="center"/>
      <protection locked="0"/>
    </xf>
    <xf numFmtId="0" fontId="76" fillId="3" borderId="0" xfId="0" applyFont="1" applyFill="1" applyBorder="1" applyAlignment="1" applyProtection="1">
      <alignment horizontal="right"/>
      <protection locked="0"/>
    </xf>
    <xf numFmtId="0" fontId="76" fillId="7" borderId="27" xfId="0" applyNumberFormat="1" applyFont="1" applyFill="1" applyBorder="1" applyAlignment="1" applyProtection="1">
      <alignment horizontal="center"/>
      <protection locked="0"/>
    </xf>
    <xf numFmtId="1" fontId="76" fillId="7" borderId="27" xfId="0" applyNumberFormat="1" applyFont="1" applyFill="1" applyBorder="1" applyAlignment="1" applyProtection="1">
      <alignment horizontal="center"/>
      <protection locked="0"/>
    </xf>
    <xf numFmtId="0" fontId="76" fillId="0" borderId="0" xfId="0" applyFont="1" applyBorder="1" applyAlignment="1" applyProtection="1">
      <alignment horizontal="center"/>
      <protection locked="0"/>
    </xf>
    <xf numFmtId="0" fontId="10" fillId="0" borderId="4" xfId="0" applyFont="1" applyBorder="1" applyProtection="1">
      <protection locked="0"/>
    </xf>
    <xf numFmtId="0" fontId="20" fillId="0" borderId="4" xfId="0" applyFont="1" applyBorder="1" applyProtection="1">
      <protection locked="0"/>
    </xf>
    <xf numFmtId="14" fontId="76" fillId="3" borderId="0" xfId="0" applyNumberFormat="1" applyFont="1" applyFill="1" applyBorder="1" applyAlignment="1" applyProtection="1">
      <alignment horizontal="center" vertical="center" shrinkToFit="1"/>
      <protection locked="0"/>
    </xf>
    <xf numFmtId="0" fontId="20" fillId="0" borderId="0" xfId="0" applyFont="1" applyBorder="1" applyProtection="1">
      <protection locked="0"/>
    </xf>
    <xf numFmtId="0" fontId="0" fillId="0" borderId="5" xfId="0" applyBorder="1" applyProtection="1">
      <protection locked="0"/>
    </xf>
    <xf numFmtId="14" fontId="76" fillId="7" borderId="28" xfId="0" applyNumberFormat="1" applyFont="1" applyFill="1" applyBorder="1" applyAlignment="1" applyProtection="1">
      <alignment horizontal="center" vertical="center"/>
      <protection locked="0"/>
    </xf>
    <xf numFmtId="0" fontId="90" fillId="0" borderId="0" xfId="0" applyFont="1" applyBorder="1" applyProtection="1">
      <protection locked="0"/>
    </xf>
    <xf numFmtId="0" fontId="88" fillId="0" borderId="0" xfId="0" applyFont="1" applyBorder="1" applyAlignment="1" applyProtection="1">
      <alignment horizontal="right"/>
      <protection locked="0"/>
    </xf>
    <xf numFmtId="0" fontId="76" fillId="7" borderId="28" xfId="0" applyFont="1" applyFill="1" applyBorder="1" applyAlignment="1" applyProtection="1">
      <alignment horizontal="center" vertical="center"/>
      <protection locked="0"/>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0" fontId="74" fillId="0" borderId="21" xfId="0" applyFont="1" applyBorder="1" applyAlignment="1" applyProtection="1">
      <alignment horizontal="right"/>
      <protection locked="0"/>
    </xf>
    <xf numFmtId="0" fontId="88" fillId="0" borderId="0" xfId="0" applyFont="1" applyBorder="1" applyProtection="1">
      <protection locked="0"/>
    </xf>
    <xf numFmtId="0" fontId="88" fillId="0" borderId="22" xfId="0" applyFont="1" applyBorder="1" applyProtection="1">
      <protection locked="0"/>
    </xf>
    <xf numFmtId="0" fontId="77" fillId="7" borderId="28" xfId="0" applyFont="1" applyFill="1" applyBorder="1" applyAlignment="1" applyProtection="1">
      <alignment horizontal="center"/>
      <protection locked="0"/>
    </xf>
    <xf numFmtId="0" fontId="77" fillId="0" borderId="21" xfId="0" applyFont="1" applyBorder="1" applyProtection="1">
      <protection locked="0"/>
    </xf>
    <xf numFmtId="0" fontId="76" fillId="0" borderId="21" xfId="0" applyFont="1" applyBorder="1" applyAlignment="1" applyProtection="1">
      <alignment wrapText="1"/>
      <protection locked="0"/>
    </xf>
    <xf numFmtId="0" fontId="77" fillId="7" borderId="28" xfId="0" applyFont="1" applyFill="1" applyBorder="1" applyAlignment="1" applyProtection="1">
      <alignment horizontal="center" vertical="center"/>
      <protection locked="0"/>
    </xf>
    <xf numFmtId="0" fontId="87" fillId="0" borderId="4" xfId="0" applyFont="1" applyBorder="1" applyProtection="1">
      <protection locked="0"/>
    </xf>
    <xf numFmtId="0" fontId="77" fillId="0" borderId="26" xfId="0" applyFont="1" applyBorder="1" applyProtection="1">
      <protection locked="0"/>
    </xf>
    <xf numFmtId="0" fontId="77" fillId="0" borderId="27" xfId="0" applyFont="1" applyBorder="1" applyProtection="1">
      <protection locked="0"/>
    </xf>
    <xf numFmtId="0" fontId="88" fillId="0" borderId="28" xfId="0" applyFont="1" applyBorder="1" applyProtection="1">
      <protection locked="0"/>
    </xf>
    <xf numFmtId="0" fontId="10" fillId="0" borderId="4" xfId="0" applyFont="1" applyBorder="1" applyAlignment="1" applyProtection="1">
      <protection locked="0"/>
    </xf>
    <xf numFmtId="0" fontId="10" fillId="0" borderId="4" xfId="0" applyFont="1" applyBorder="1" applyAlignment="1" applyProtection="1">
      <alignment horizontal="right"/>
      <protection locked="0"/>
    </xf>
    <xf numFmtId="0" fontId="77" fillId="0" borderId="27" xfId="0" applyFont="1" applyBorder="1" applyAlignment="1" applyProtection="1">
      <alignment horizontal="right"/>
      <protection locked="0"/>
    </xf>
    <xf numFmtId="0" fontId="77" fillId="0" borderId="4" xfId="0" applyFont="1" applyBorder="1" applyProtection="1">
      <protection locked="0"/>
    </xf>
    <xf numFmtId="0" fontId="77" fillId="3" borderId="0" xfId="0" applyFont="1" applyFill="1" applyBorder="1" applyAlignment="1" applyProtection="1">
      <alignment horizontal="right"/>
      <protection locked="0"/>
    </xf>
    <xf numFmtId="0" fontId="78" fillId="0" borderId="4" xfId="0" applyFont="1" applyBorder="1" applyProtection="1">
      <protection locked="0"/>
    </xf>
    <xf numFmtId="0" fontId="76" fillId="3" borderId="0" xfId="0" applyFont="1" applyFill="1" applyBorder="1" applyProtection="1">
      <protection locked="0"/>
    </xf>
    <xf numFmtId="0" fontId="77" fillId="0" borderId="0" xfId="0" applyFont="1" applyFill="1" applyBorder="1" applyAlignment="1" applyProtection="1">
      <alignment horizontal="left"/>
      <protection locked="0"/>
    </xf>
    <xf numFmtId="0" fontId="80" fillId="0" borderId="0" xfId="0" applyFont="1" applyBorder="1" applyProtection="1">
      <protection locked="0"/>
    </xf>
    <xf numFmtId="0" fontId="14" fillId="4" borderId="12" xfId="0" applyNumberFormat="1" applyFont="1" applyFill="1" applyBorder="1" applyAlignment="1" applyProtection="1">
      <alignment horizontal="center" vertical="center"/>
      <protection locked="0"/>
    </xf>
    <xf numFmtId="1" fontId="76" fillId="7" borderId="12" xfId="0" applyNumberFormat="1" applyFont="1" applyFill="1" applyBorder="1" applyAlignment="1" applyProtection="1">
      <alignment horizontal="center"/>
      <protection locked="0"/>
    </xf>
    <xf numFmtId="0" fontId="77" fillId="3" borderId="0" xfId="0" applyFont="1" applyFill="1" applyBorder="1" applyAlignment="1" applyProtection="1">
      <alignment horizontal="right" wrapText="1"/>
      <protection locked="0"/>
    </xf>
    <xf numFmtId="0" fontId="75" fillId="0" borderId="4" xfId="0" applyFont="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5" xfId="0" applyFont="1" applyBorder="1" applyAlignment="1" applyProtection="1">
      <alignment horizontal="center" vertical="center"/>
      <protection locked="0"/>
    </xf>
    <xf numFmtId="14" fontId="95" fillId="7" borderId="27" xfId="0" applyNumberFormat="1" applyFont="1" applyFill="1" applyBorder="1" applyAlignment="1" applyProtection="1">
      <alignment horizontal="center" vertical="center"/>
      <protection locked="0"/>
    </xf>
    <xf numFmtId="0" fontId="96" fillId="0" borderId="0" xfId="0" applyFont="1" applyBorder="1" applyProtection="1">
      <protection locked="0"/>
    </xf>
    <xf numFmtId="0" fontId="69" fillId="0" borderId="0" xfId="0" applyFont="1" applyBorder="1" applyProtection="1">
      <protection locked="0"/>
    </xf>
    <xf numFmtId="0" fontId="4" fillId="0" borderId="4" xfId="0" applyFont="1" applyBorder="1" applyProtection="1">
      <protection locked="0"/>
    </xf>
    <xf numFmtId="0" fontId="74" fillId="0" borderId="0" xfId="0" applyFont="1" applyBorder="1" applyAlignment="1" applyProtection="1">
      <alignment horizontal="right"/>
      <protection locked="0"/>
    </xf>
    <xf numFmtId="0" fontId="95" fillId="7" borderId="27" xfId="0" applyFont="1" applyFill="1" applyBorder="1" applyAlignment="1" applyProtection="1">
      <alignment horizontal="center"/>
      <protection locked="0"/>
    </xf>
    <xf numFmtId="0" fontId="20" fillId="0" borderId="0" xfId="0" applyFont="1" applyAlignment="1" applyProtection="1">
      <alignment horizontal="left"/>
      <protection locked="0"/>
    </xf>
    <xf numFmtId="0" fontId="95" fillId="7" borderId="12" xfId="0" applyFont="1" applyFill="1" applyBorder="1" applyAlignment="1" applyProtection="1">
      <alignment horizontal="center"/>
      <protection locked="0"/>
    </xf>
    <xf numFmtId="0" fontId="0" fillId="0" borderId="0" xfId="0" applyAlignment="1" applyProtection="1">
      <alignment horizontal="right"/>
      <protection locked="0"/>
    </xf>
    <xf numFmtId="0" fontId="97" fillId="7" borderId="27" xfId="0" applyFont="1" applyFill="1" applyBorder="1" applyAlignment="1" applyProtection="1">
      <alignment horizontal="center"/>
      <protection locked="0"/>
    </xf>
    <xf numFmtId="0" fontId="95" fillId="0" borderId="0" xfId="0" applyFont="1" applyBorder="1" applyProtection="1">
      <protection locked="0"/>
    </xf>
    <xf numFmtId="0" fontId="79" fillId="0" borderId="0" xfId="0" applyFont="1" applyBorder="1" applyAlignment="1" applyProtection="1">
      <alignment horizontal="right"/>
      <protection locked="0"/>
    </xf>
    <xf numFmtId="0" fontId="95" fillId="3" borderId="0" xfId="0" applyFont="1" applyFill="1" applyBorder="1" applyAlignment="1" applyProtection="1">
      <alignment horizontal="center"/>
      <protection locked="0"/>
    </xf>
    <xf numFmtId="14" fontId="95" fillId="7" borderId="0" xfId="0" applyNumberFormat="1" applyFont="1" applyFill="1" applyBorder="1" applyAlignment="1" applyProtection="1">
      <alignment horizontal="center"/>
      <protection locked="0"/>
    </xf>
    <xf numFmtId="0" fontId="97" fillId="0" borderId="0" xfId="0" applyFont="1" applyBorder="1" applyAlignment="1" applyProtection="1">
      <alignment horizontal="right"/>
      <protection locked="0"/>
    </xf>
    <xf numFmtId="0" fontId="0" fillId="3" borderId="0" xfId="0" applyFont="1" applyFill="1" applyBorder="1" applyAlignment="1" applyProtection="1">
      <alignment horizontal="right" wrapText="1"/>
      <protection locked="0"/>
    </xf>
    <xf numFmtId="1" fontId="95" fillId="7" borderId="27" xfId="0" applyNumberFormat="1" applyFont="1" applyFill="1" applyBorder="1" applyAlignment="1" applyProtection="1">
      <alignment horizontal="center"/>
      <protection locked="0"/>
    </xf>
    <xf numFmtId="0" fontId="97" fillId="0" borderId="0" xfId="0" applyFont="1" applyBorder="1" applyProtection="1">
      <protection locked="0"/>
    </xf>
    <xf numFmtId="0" fontId="10" fillId="0" borderId="4" xfId="0" applyFont="1" applyBorder="1" applyAlignment="1" applyProtection="1">
      <alignment wrapText="1"/>
      <protection locked="0"/>
    </xf>
    <xf numFmtId="0" fontId="2" fillId="0" borderId="0" xfId="0" applyFont="1" applyBorder="1" applyProtection="1">
      <protection locked="0"/>
    </xf>
    <xf numFmtId="0" fontId="76" fillId="7" borderId="27" xfId="0" applyFont="1" applyFill="1" applyBorder="1" applyAlignment="1" applyProtection="1">
      <alignment horizontal="center" wrapText="1"/>
      <protection locked="0"/>
    </xf>
    <xf numFmtId="0" fontId="15" fillId="0" borderId="7" xfId="0" applyFont="1" applyBorder="1" applyProtection="1">
      <protection locked="0"/>
    </xf>
    <xf numFmtId="0" fontId="15" fillId="0" borderId="6" xfId="0" applyFont="1" applyBorder="1" applyProtection="1">
      <protection locked="0"/>
    </xf>
    <xf numFmtId="0" fontId="15" fillId="0" borderId="8" xfId="0" applyFont="1" applyBorder="1" applyProtection="1">
      <protection locked="0"/>
    </xf>
    <xf numFmtId="0" fontId="10" fillId="0" borderId="0" xfId="0" applyFont="1" applyProtection="1">
      <protection locked="0"/>
    </xf>
    <xf numFmtId="0" fontId="1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2" fillId="3" borderId="0" xfId="0" applyFont="1" applyFill="1" applyBorder="1" applyProtection="1">
      <protection locked="0"/>
    </xf>
    <xf numFmtId="0" fontId="0" fillId="3" borderId="0" xfId="0" applyFont="1" applyFill="1" applyBorder="1" applyAlignment="1" applyProtection="1">
      <alignment horizontal="right"/>
      <protection locked="0"/>
    </xf>
    <xf numFmtId="0" fontId="20" fillId="3" borderId="0" xfId="0" applyFont="1" applyFill="1" applyBorder="1" applyAlignment="1" applyProtection="1">
      <alignment horizontal="right"/>
      <protection locked="0"/>
    </xf>
    <xf numFmtId="0" fontId="69" fillId="0" borderId="0" xfId="0" applyFont="1" applyProtection="1">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center"/>
      <protection locked="0"/>
    </xf>
    <xf numFmtId="0" fontId="10" fillId="0" borderId="0" xfId="0" applyFont="1" applyBorder="1" applyAlignment="1" applyProtection="1">
      <alignment horizontal="center" wrapText="1"/>
      <protection locked="0"/>
    </xf>
    <xf numFmtId="0" fontId="10" fillId="3" borderId="0" xfId="0" applyFont="1" applyFill="1" applyAlignment="1" applyProtection="1">
      <alignment horizontal="right" wrapText="1"/>
      <protection locked="0"/>
    </xf>
    <xf numFmtId="0" fontId="10" fillId="8" borderId="0" xfId="0" applyFont="1" applyFill="1" applyBorder="1" applyProtection="1">
      <protection locked="0"/>
    </xf>
    <xf numFmtId="0" fontId="10" fillId="8" borderId="0" xfId="0" applyFont="1" applyFill="1" applyBorder="1" applyAlignment="1" applyProtection="1">
      <alignment horizontal="center"/>
      <protection locked="0"/>
    </xf>
    <xf numFmtId="0" fontId="22" fillId="8" borderId="0" xfId="0" applyFont="1" applyFill="1" applyBorder="1" applyAlignment="1" applyProtection="1">
      <alignment horizontal="center"/>
      <protection locked="0"/>
    </xf>
    <xf numFmtId="1" fontId="10" fillId="8" borderId="0" xfId="0" applyNumberFormat="1" applyFont="1" applyFill="1" applyBorder="1" applyAlignment="1" applyProtection="1">
      <alignment horizontal="center"/>
      <protection locked="0"/>
    </xf>
    <xf numFmtId="14" fontId="22" fillId="8" borderId="0" xfId="0" applyNumberFormat="1" applyFont="1" applyFill="1" applyBorder="1" applyAlignment="1" applyProtection="1">
      <alignment horizontal="center"/>
      <protection locked="0"/>
    </xf>
    <xf numFmtId="1" fontId="22" fillId="8" borderId="0" xfId="0" applyNumberFormat="1" applyFont="1" applyFill="1" applyBorder="1" applyAlignment="1" applyProtection="1">
      <alignment horizontal="center"/>
      <protection locked="0"/>
    </xf>
    <xf numFmtId="0" fontId="2" fillId="0" borderId="0" xfId="0" applyFont="1" applyProtection="1">
      <protection locked="0"/>
    </xf>
    <xf numFmtId="0" fontId="0" fillId="0" borderId="0" xfId="0" applyFont="1" applyFill="1" applyBorder="1" applyAlignment="1" applyProtection="1">
      <alignment horizontal="center"/>
      <protection locked="0"/>
    </xf>
    <xf numFmtId="0" fontId="0" fillId="0" borderId="0" xfId="0" applyFont="1" applyFill="1" applyBorder="1" applyAlignment="1" applyProtection="1">
      <protection locked="0"/>
    </xf>
    <xf numFmtId="0" fontId="2" fillId="0" borderId="4" xfId="0" applyFont="1" applyBorder="1" applyProtection="1">
      <protection locked="0"/>
    </xf>
    <xf numFmtId="0" fontId="0" fillId="0" borderId="0" xfId="0" applyFont="1" applyFill="1" applyBorder="1" applyAlignment="1" applyProtection="1">
      <alignment horizontal="left"/>
      <protection locked="0"/>
    </xf>
    <xf numFmtId="0" fontId="2" fillId="0" borderId="5" xfId="0" applyFont="1" applyFill="1" applyBorder="1" applyProtection="1">
      <protection locked="0"/>
    </xf>
    <xf numFmtId="0" fontId="10" fillId="2" borderId="28" xfId="0" applyFont="1" applyFill="1" applyBorder="1" applyAlignment="1" applyProtection="1">
      <alignment horizontal="center"/>
      <protection locked="0"/>
    </xf>
    <xf numFmtId="0" fontId="10" fillId="0" borderId="0" xfId="0" applyFont="1" applyFill="1" applyBorder="1" applyAlignment="1" applyProtection="1">
      <alignment horizontal="left"/>
      <protection locked="0"/>
    </xf>
    <xf numFmtId="0" fontId="58" fillId="0" borderId="0" xfId="0" applyFont="1" applyProtection="1">
      <protection locked="0"/>
    </xf>
    <xf numFmtId="0" fontId="30" fillId="0" borderId="0" xfId="0" applyFont="1" applyProtection="1">
      <protection locked="0"/>
    </xf>
    <xf numFmtId="0" fontId="0" fillId="0" borderId="0" xfId="0" applyFont="1" applyBorder="1" applyAlignment="1" applyProtection="1">
      <alignment horizontal="right"/>
      <protection locked="0"/>
    </xf>
    <xf numFmtId="0" fontId="28" fillId="0" borderId="4" xfId="0" applyFont="1" applyBorder="1" applyProtection="1">
      <protection locked="0"/>
    </xf>
    <xf numFmtId="0" fontId="28" fillId="0" borderId="0" xfId="0" applyFont="1" applyBorder="1" applyProtection="1">
      <protection locked="0"/>
    </xf>
    <xf numFmtId="0" fontId="28" fillId="0" borderId="5" xfId="0" applyFont="1" applyFill="1" applyBorder="1" applyProtection="1">
      <protection locked="0"/>
    </xf>
    <xf numFmtId="0" fontId="28" fillId="0" borderId="0" xfId="0" applyFont="1" applyProtection="1">
      <protection locked="0"/>
    </xf>
    <xf numFmtId="0" fontId="28" fillId="3" borderId="0" xfId="0" applyFont="1" applyFill="1" applyBorder="1" applyProtection="1">
      <protection locked="0"/>
    </xf>
    <xf numFmtId="1" fontId="4" fillId="2" borderId="28" xfId="0" applyNumberFormat="1" applyFont="1" applyFill="1" applyBorder="1" applyAlignment="1" applyProtection="1">
      <alignment horizontal="center"/>
      <protection locked="0"/>
    </xf>
    <xf numFmtId="0" fontId="0" fillId="0" borderId="0" xfId="0" applyFont="1" applyBorder="1" applyProtection="1">
      <protection locked="0"/>
    </xf>
    <xf numFmtId="0" fontId="12" fillId="0" borderId="0" xfId="0" applyFont="1" applyBorder="1" applyProtection="1">
      <protection locked="0"/>
    </xf>
    <xf numFmtId="0" fontId="2" fillId="0" borderId="5" xfId="0" applyFont="1" applyBorder="1" applyProtection="1">
      <protection locked="0"/>
    </xf>
    <xf numFmtId="0" fontId="0" fillId="3" borderId="0" xfId="0" applyFill="1" applyBorder="1" applyAlignment="1" applyProtection="1">
      <protection locked="0"/>
    </xf>
    <xf numFmtId="0" fontId="0" fillId="3" borderId="0" xfId="0" applyFill="1" applyBorder="1" applyAlignment="1" applyProtection="1">
      <alignment horizontal="right"/>
      <protection locked="0"/>
    </xf>
    <xf numFmtId="0" fontId="0" fillId="0" borderId="0" xfId="0" applyAlignment="1" applyProtection="1">
      <alignment horizontal="center" vertical="center"/>
      <protection locked="0"/>
    </xf>
    <xf numFmtId="0" fontId="0" fillId="0" borderId="0" xfId="0" applyBorder="1" applyAlignment="1" applyProtection="1">
      <protection locked="0"/>
    </xf>
    <xf numFmtId="0" fontId="15" fillId="2" borderId="27" xfId="0" applyFont="1" applyFill="1" applyBorder="1" applyAlignment="1" applyProtection="1">
      <alignment horizontal="center" wrapText="1"/>
      <protection locked="0"/>
    </xf>
    <xf numFmtId="169" fontId="33" fillId="3" borderId="0" xfId="0" applyNumberFormat="1" applyFont="1" applyFill="1" applyBorder="1" applyAlignment="1" applyProtection="1">
      <alignment horizontal="center" vertical="center" wrapText="1"/>
      <protection locked="0"/>
    </xf>
    <xf numFmtId="0" fontId="2" fillId="3" borderId="7" xfId="0" applyFont="1" applyFill="1" applyBorder="1" applyProtection="1">
      <protection locked="0"/>
    </xf>
    <xf numFmtId="0" fontId="0" fillId="0" borderId="6" xfId="0" applyFont="1" applyFill="1" applyBorder="1" applyAlignment="1" applyProtection="1">
      <alignment horizontal="center"/>
      <protection locked="0"/>
    </xf>
    <xf numFmtId="0" fontId="2" fillId="0" borderId="8" xfId="0" applyFont="1" applyFill="1" applyBorder="1" applyProtection="1">
      <protection locked="0"/>
    </xf>
    <xf numFmtId="0" fontId="10" fillId="0" borderId="0" xfId="0" applyFont="1" applyAlignment="1" applyProtection="1">
      <alignment horizontal="right"/>
    </xf>
    <xf numFmtId="0" fontId="10" fillId="3" borderId="0" xfId="0" applyFont="1" applyFill="1" applyBorder="1" applyAlignment="1" applyProtection="1">
      <alignment horizontal="right" wrapText="1"/>
    </xf>
    <xf numFmtId="0" fontId="0" fillId="3" borderId="0" xfId="0" applyFill="1" applyBorder="1" applyAlignment="1" applyProtection="1">
      <alignment horizontal="right"/>
    </xf>
    <xf numFmtId="0" fontId="0" fillId="0" borderId="0" xfId="0" applyBorder="1" applyAlignment="1" applyProtection="1">
      <alignment horizontal="left" vertical="top"/>
      <protection locked="0"/>
    </xf>
    <xf numFmtId="0" fontId="0" fillId="0" borderId="0" xfId="0" applyBorder="1" applyAlignment="1" applyProtection="1">
      <alignment horizontal="center" wrapText="1"/>
      <protection locked="0"/>
    </xf>
    <xf numFmtId="0" fontId="2" fillId="0" borderId="4" xfId="0" applyFont="1" applyBorder="1" applyAlignment="1" applyProtection="1">
      <alignment wrapText="1"/>
      <protection locked="0"/>
    </xf>
    <xf numFmtId="0" fontId="26" fillId="0" borderId="0" xfId="0" applyFont="1" applyBorder="1" applyAlignment="1" applyProtection="1">
      <alignment horizontal="center" vertical="top"/>
      <protection locked="0"/>
    </xf>
    <xf numFmtId="0" fontId="0" fillId="0" borderId="15" xfId="0" applyBorder="1" applyAlignment="1" applyProtection="1">
      <alignment horizontal="center" wrapText="1"/>
      <protection locked="0"/>
    </xf>
    <xf numFmtId="0" fontId="0" fillId="0" borderId="5" xfId="0" applyBorder="1" applyAlignment="1" applyProtection="1">
      <alignment horizontal="center" wrapText="1"/>
      <protection locked="0"/>
    </xf>
    <xf numFmtId="0" fontId="0" fillId="0" borderId="0" xfId="0" applyBorder="1" applyAlignment="1" applyProtection="1">
      <alignment horizontal="center" vertical="center"/>
      <protection locked="0"/>
    </xf>
    <xf numFmtId="0" fontId="0" fillId="3" borderId="0" xfId="0" applyFill="1" applyBorder="1" applyProtection="1">
      <protection locked="0"/>
    </xf>
    <xf numFmtId="14" fontId="4" fillId="2" borderId="28" xfId="0" applyNumberFormat="1" applyFont="1" applyFill="1" applyBorder="1" applyAlignment="1" applyProtection="1">
      <alignment horizontal="center"/>
      <protection locked="0"/>
    </xf>
    <xf numFmtId="0" fontId="10" fillId="0" borderId="26" xfId="0" applyFont="1" applyBorder="1" applyProtection="1">
      <protection locked="0"/>
    </xf>
    <xf numFmtId="0" fontId="10" fillId="0" borderId="27" xfId="0" applyFont="1" applyBorder="1" applyProtection="1">
      <protection locked="0"/>
    </xf>
    <xf numFmtId="0" fontId="0" fillId="0" borderId="28" xfId="0" applyBorder="1" applyProtection="1">
      <protection locked="0"/>
    </xf>
    <xf numFmtId="0" fontId="0" fillId="0" borderId="22" xfId="0" applyBorder="1" applyProtection="1">
      <protection locked="0"/>
    </xf>
    <xf numFmtId="0" fontId="61" fillId="0" borderId="0" xfId="0" applyFont="1" applyProtection="1">
      <protection locked="0"/>
    </xf>
    <xf numFmtId="0" fontId="0" fillId="2" borderId="28" xfId="0" applyFill="1" applyBorder="1" applyAlignment="1" applyProtection="1">
      <alignment horizontal="center"/>
      <protection locked="0"/>
    </xf>
    <xf numFmtId="169" fontId="33" fillId="3" borderId="5" xfId="0" applyNumberFormat="1" applyFont="1" applyFill="1" applyBorder="1" applyAlignment="1" applyProtection="1">
      <alignment horizontal="center" vertical="center" wrapText="1"/>
      <protection locked="0"/>
    </xf>
    <xf numFmtId="0" fontId="0" fillId="0" borderId="0" xfId="0" applyBorder="1" applyAlignment="1" applyProtection="1">
      <alignment horizontal="right"/>
      <protection locked="0"/>
    </xf>
    <xf numFmtId="0" fontId="0" fillId="2" borderId="28" xfId="0" applyFill="1" applyBorder="1" applyAlignment="1" applyProtection="1">
      <alignment horizontal="left" wrapText="1"/>
      <protection locked="0"/>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0" xfId="0" applyBorder="1" applyProtection="1"/>
    <xf numFmtId="0" fontId="0" fillId="0" borderId="0" xfId="0" applyProtection="1"/>
    <xf numFmtId="0" fontId="0" fillId="0" borderId="0" xfId="0" applyBorder="1" applyAlignment="1" applyProtection="1">
      <alignment vertical="center"/>
    </xf>
    <xf numFmtId="0" fontId="0" fillId="0" borderId="4" xfId="0" applyBorder="1" applyAlignment="1" applyProtection="1">
      <alignment horizontal="left" vertical="center"/>
    </xf>
    <xf numFmtId="0" fontId="14" fillId="4" borderId="15" xfId="0" applyFont="1" applyFill="1" applyBorder="1" applyAlignment="1" applyProtection="1">
      <alignment horizontal="center"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0" xfId="0" applyAlignment="1" applyProtection="1">
      <alignment vertical="center"/>
    </xf>
    <xf numFmtId="0" fontId="20" fillId="0" borderId="4" xfId="0" applyFont="1" applyBorder="1" applyAlignment="1" applyProtection="1">
      <alignment horizontal="right"/>
    </xf>
    <xf numFmtId="1" fontId="0" fillId="8" borderId="15" xfId="0" applyNumberFormat="1" applyFill="1" applyBorder="1" applyAlignment="1" applyProtection="1">
      <alignment horizontal="center" wrapText="1"/>
    </xf>
    <xf numFmtId="0" fontId="0" fillId="0" borderId="0" xfId="0" applyBorder="1" applyAlignment="1" applyProtection="1">
      <alignment horizontal="left" vertical="top"/>
    </xf>
    <xf numFmtId="0" fontId="1" fillId="0" borderId="31" xfId="0" applyFont="1" applyBorder="1" applyAlignment="1" applyProtection="1">
      <alignment horizontal="center"/>
    </xf>
    <xf numFmtId="0" fontId="1" fillId="0" borderId="31" xfId="0" applyFont="1" applyBorder="1" applyAlignment="1" applyProtection="1">
      <alignment horizontal="center" vertical="top"/>
    </xf>
    <xf numFmtId="0" fontId="0" fillId="0" borderId="0" xfId="0" applyBorder="1" applyAlignment="1" applyProtection="1">
      <alignment horizontal="center" wrapText="1"/>
    </xf>
    <xf numFmtId="0" fontId="0" fillId="0" borderId="5" xfId="0" applyBorder="1" applyAlignment="1" applyProtection="1">
      <alignment horizontal="left" vertical="top"/>
    </xf>
    <xf numFmtId="0" fontId="0" fillId="0" borderId="4" xfId="0" applyBorder="1" applyProtection="1"/>
    <xf numFmtId="0" fontId="1" fillId="0" borderId="15" xfId="0" applyFont="1" applyBorder="1" applyAlignment="1" applyProtection="1">
      <alignment horizontal="center" wrapText="1"/>
    </xf>
    <xf numFmtId="0" fontId="0" fillId="8" borderId="15" xfId="0" applyFill="1" applyBorder="1" applyAlignment="1" applyProtection="1">
      <alignment horizontal="center" wrapText="1"/>
    </xf>
    <xf numFmtId="0" fontId="0" fillId="0" borderId="0" xfId="0" applyBorder="1" applyAlignment="1" applyProtection="1">
      <alignment horizontal="center"/>
    </xf>
    <xf numFmtId="0" fontId="0" fillId="0" borderId="5" xfId="0" applyBorder="1" applyAlignment="1" applyProtection="1">
      <alignment horizontal="center" wrapText="1"/>
    </xf>
    <xf numFmtId="0" fontId="0" fillId="0" borderId="0" xfId="0" applyBorder="1" applyAlignment="1" applyProtection="1">
      <alignment horizontal="center" vertical="center"/>
    </xf>
    <xf numFmtId="0" fontId="0" fillId="0" borderId="5" xfId="0" applyBorder="1" applyProtection="1"/>
    <xf numFmtId="0" fontId="0" fillId="3" borderId="0" xfId="0" applyFill="1" applyBorder="1" applyProtection="1"/>
    <xf numFmtId="0" fontId="36" fillId="3" borderId="4" xfId="0" applyFont="1" applyFill="1" applyBorder="1" applyAlignment="1" applyProtection="1">
      <alignment horizontal="center" vertical="center"/>
    </xf>
    <xf numFmtId="0" fontId="37" fillId="3" borderId="0" xfId="0" applyFont="1" applyFill="1" applyBorder="1" applyAlignment="1" applyProtection="1">
      <alignment horizontal="center" vertical="center"/>
    </xf>
    <xf numFmtId="0" fontId="37" fillId="3" borderId="5" xfId="0" applyFont="1" applyFill="1" applyBorder="1" applyAlignment="1" applyProtection="1">
      <alignment horizontal="center" vertical="center"/>
    </xf>
    <xf numFmtId="0" fontId="0" fillId="3" borderId="0" xfId="0" applyFill="1" applyProtection="1"/>
    <xf numFmtId="14" fontId="4" fillId="8" borderId="28" xfId="0" applyNumberFormat="1" applyFont="1" applyFill="1" applyBorder="1" applyAlignment="1" applyProtection="1">
      <alignment horizontal="center" shrinkToFit="1"/>
    </xf>
    <xf numFmtId="0" fontId="41" fillId="4" borderId="14" xfId="0" applyFont="1" applyFill="1" applyBorder="1" applyAlignment="1" applyProtection="1">
      <alignment horizontal="center" wrapText="1"/>
    </xf>
    <xf numFmtId="0" fontId="41" fillId="4" borderId="12" xfId="0" applyFont="1" applyFill="1" applyBorder="1" applyAlignment="1" applyProtection="1">
      <alignment horizontal="center" wrapText="1"/>
    </xf>
    <xf numFmtId="0" fontId="41" fillId="4" borderId="13" xfId="0" applyFont="1" applyFill="1" applyBorder="1" applyAlignment="1" applyProtection="1">
      <alignment horizontal="center" wrapText="1"/>
    </xf>
    <xf numFmtId="0" fontId="13" fillId="0" borderId="23" xfId="0" applyFont="1" applyBorder="1" applyAlignment="1" applyProtection="1">
      <alignment horizontal="right"/>
    </xf>
    <xf numFmtId="0" fontId="0" fillId="0" borderId="24" xfId="0" applyBorder="1" applyProtection="1"/>
    <xf numFmtId="0" fontId="0" fillId="0" borderId="25" xfId="0" applyBorder="1" applyProtection="1"/>
    <xf numFmtId="0" fontId="20" fillId="0" borderId="0" xfId="0" applyFont="1" applyBorder="1" applyProtection="1"/>
    <xf numFmtId="0" fontId="10" fillId="0" borderId="21" xfId="0" applyFont="1" applyBorder="1" applyProtection="1"/>
    <xf numFmtId="0" fontId="15" fillId="0" borderId="21" xfId="0" applyFont="1" applyBorder="1" applyAlignment="1" applyProtection="1">
      <alignment wrapText="1"/>
    </xf>
    <xf numFmtId="0" fontId="4" fillId="0" borderId="0" xfId="0" applyFont="1" applyBorder="1" applyAlignment="1" applyProtection="1">
      <alignment horizontal="right"/>
    </xf>
    <xf numFmtId="0" fontId="20" fillId="0" borderId="4" xfId="0" applyFont="1" applyBorder="1" applyProtection="1"/>
    <xf numFmtId="0" fontId="0" fillId="0" borderId="0" xfId="0" applyFont="1" applyProtection="1"/>
    <xf numFmtId="0" fontId="10" fillId="0" borderId="4" xfId="0" applyFont="1" applyBorder="1" applyProtection="1"/>
    <xf numFmtId="0" fontId="10" fillId="0" borderId="0" xfId="0" applyFont="1" applyBorder="1" applyProtection="1"/>
    <xf numFmtId="0" fontId="87" fillId="0" borderId="4" xfId="0" applyFont="1" applyBorder="1" applyProtection="1"/>
    <xf numFmtId="0" fontId="87" fillId="0" borderId="0" xfId="0" applyFont="1" applyBorder="1" applyProtection="1"/>
    <xf numFmtId="0" fontId="10" fillId="0" borderId="4" xfId="0" applyFont="1" applyBorder="1" applyAlignment="1" applyProtection="1">
      <alignment horizontal="right"/>
    </xf>
    <xf numFmtId="0" fontId="13" fillId="0" borderId="21" xfId="0" applyFont="1" applyBorder="1" applyAlignment="1" applyProtection="1">
      <alignment horizontal="right"/>
    </xf>
    <xf numFmtId="0" fontId="10" fillId="0" borderId="26" xfId="0" applyFont="1" applyBorder="1" applyProtection="1"/>
    <xf numFmtId="0" fontId="10" fillId="0" borderId="27" xfId="0" applyFont="1" applyBorder="1" applyProtection="1"/>
    <xf numFmtId="0" fontId="10" fillId="0" borderId="27" xfId="0" applyFont="1" applyBorder="1" applyAlignment="1" applyProtection="1">
      <alignment horizontal="right"/>
    </xf>
    <xf numFmtId="9" fontId="0" fillId="0" borderId="0" xfId="0" applyNumberFormat="1" applyBorder="1" applyAlignment="1" applyProtection="1">
      <alignment horizontal="center" vertical="center"/>
    </xf>
    <xf numFmtId="169"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0" fontId="0" fillId="0" borderId="0" xfId="0" applyBorder="1" applyAlignment="1" applyProtection="1">
      <alignment horizontal="right"/>
    </xf>
    <xf numFmtId="9" fontId="4" fillId="3" borderId="7" xfId="0" applyNumberFormat="1" applyFont="1" applyFill="1" applyBorder="1" applyAlignment="1" applyProtection="1">
      <alignment horizontal="center" vertical="center" wrapText="1"/>
    </xf>
    <xf numFmtId="0" fontId="0" fillId="0" borderId="6" xfId="0" applyBorder="1" applyAlignment="1" applyProtection="1">
      <alignment horizontal="center" vertical="center"/>
    </xf>
    <xf numFmtId="0" fontId="2" fillId="0" borderId="0" xfId="0" applyFont="1" applyBorder="1" applyAlignment="1" applyProtection="1">
      <alignment horizontal="center"/>
      <protection locked="0"/>
    </xf>
    <xf numFmtId="0" fontId="9" fillId="2" borderId="6" xfId="0" applyFont="1" applyFill="1" applyBorder="1" applyAlignment="1" applyProtection="1">
      <alignment horizontal="center"/>
      <protection locked="0"/>
    </xf>
    <xf numFmtId="0" fontId="0" fillId="0" borderId="0" xfId="0" applyBorder="1" applyAlignment="1" applyProtection="1">
      <alignment horizontal="left"/>
      <protection locked="0"/>
    </xf>
    <xf numFmtId="0" fontId="9" fillId="0" borderId="0" xfId="0" applyFont="1" applyBorder="1" applyAlignment="1" applyProtection="1">
      <alignment horizontal="right"/>
      <protection locked="0"/>
    </xf>
    <xf numFmtId="0" fontId="2" fillId="0" borderId="4" xfId="0" applyFont="1" applyBorder="1" applyAlignment="1" applyProtection="1">
      <protection locked="0"/>
    </xf>
    <xf numFmtId="0" fontId="9" fillId="2" borderId="6" xfId="0" applyFont="1" applyFill="1" applyBorder="1" applyAlignment="1" applyProtection="1">
      <alignment horizontal="center" wrapText="1"/>
      <protection locked="0"/>
    </xf>
    <xf numFmtId="0" fontId="2" fillId="0" borderId="7" xfId="0" applyFont="1" applyBorder="1" applyProtection="1">
      <protection locked="0"/>
    </xf>
    <xf numFmtId="0" fontId="2" fillId="0" borderId="6" xfId="0" applyFont="1" applyBorder="1" applyProtection="1">
      <protection locked="0"/>
    </xf>
    <xf numFmtId="0" fontId="2" fillId="0" borderId="8" xfId="0" applyFont="1" applyBorder="1" applyProtection="1">
      <protection locked="0"/>
    </xf>
    <xf numFmtId="0" fontId="6" fillId="0" borderId="0" xfId="0" applyFont="1" applyBorder="1" applyProtection="1"/>
    <xf numFmtId="0" fontId="2" fillId="0" borderId="0" xfId="0" applyFont="1" applyBorder="1" applyAlignment="1" applyProtection="1">
      <alignment horizontal="left" shrinkToFit="1"/>
    </xf>
    <xf numFmtId="0" fontId="0" fillId="0" borderId="0" xfId="0" applyBorder="1" applyAlignment="1" applyProtection="1">
      <alignment horizontal="left"/>
    </xf>
    <xf numFmtId="0" fontId="9" fillId="0" borderId="0" xfId="0" applyFont="1" applyBorder="1" applyAlignment="1" applyProtection="1">
      <alignment horizontal="right"/>
    </xf>
    <xf numFmtId="0" fontId="12" fillId="3" borderId="6" xfId="0" applyFont="1" applyFill="1" applyBorder="1" applyProtection="1"/>
    <xf numFmtId="0" fontId="0" fillId="3" borderId="6" xfId="0" applyFill="1" applyBorder="1" applyProtection="1"/>
    <xf numFmtId="0" fontId="0" fillId="3" borderId="6" xfId="0" applyFill="1" applyBorder="1" applyAlignment="1" applyProtection="1">
      <alignment horizontal="left"/>
    </xf>
    <xf numFmtId="0" fontId="0" fillId="3" borderId="6" xfId="0" applyFill="1" applyBorder="1" applyAlignment="1" applyProtection="1">
      <alignment horizontal="center"/>
    </xf>
    <xf numFmtId="0" fontId="2" fillId="0" borderId="0" xfId="0" applyFont="1" applyBorder="1" applyAlignment="1" applyProtection="1">
      <alignment wrapText="1"/>
      <protection locked="0"/>
    </xf>
    <xf numFmtId="0" fontId="26" fillId="0" borderId="5" xfId="0" applyFont="1" applyBorder="1" applyAlignment="1" applyProtection="1">
      <alignment horizontal="center" vertical="top"/>
      <protection locked="0"/>
    </xf>
    <xf numFmtId="0" fontId="0" fillId="2" borderId="28" xfId="0" applyFill="1" applyBorder="1" applyAlignment="1" applyProtection="1">
      <alignment horizontal="center" wrapText="1"/>
      <protection locked="0"/>
    </xf>
    <xf numFmtId="168" fontId="4" fillId="2" borderId="28" xfId="0" applyNumberFormat="1" applyFont="1" applyFill="1" applyBorder="1" applyAlignment="1" applyProtection="1">
      <alignment horizontal="left" wrapText="1"/>
      <protection locked="0"/>
    </xf>
    <xf numFmtId="1" fontId="9" fillId="2" borderId="28" xfId="0" applyNumberFormat="1" applyFont="1" applyFill="1" applyBorder="1" applyAlignment="1" applyProtection="1">
      <alignment horizontal="center" vertical="center"/>
      <protection locked="0"/>
    </xf>
    <xf numFmtId="0" fontId="82" fillId="0" borderId="0" xfId="0" applyFont="1" applyAlignment="1" applyProtection="1">
      <alignment horizontal="left" vertical="center" indent="5"/>
      <protection locked="0"/>
    </xf>
    <xf numFmtId="0" fontId="2" fillId="2" borderId="28" xfId="0" applyFont="1" applyFill="1" applyBorder="1" applyAlignment="1" applyProtection="1">
      <alignment wrapText="1"/>
      <protection locked="0"/>
    </xf>
    <xf numFmtId="0" fontId="44" fillId="0" borderId="0" xfId="0" applyFont="1" applyBorder="1" applyAlignment="1" applyProtection="1">
      <alignment vertical="top"/>
      <protection locked="0"/>
    </xf>
    <xf numFmtId="14" fontId="9" fillId="2" borderId="28" xfId="0" applyNumberFormat="1" applyFont="1" applyFill="1" applyBorder="1" applyAlignment="1" applyProtection="1">
      <alignment horizontal="center" vertical="center"/>
      <protection locked="0"/>
    </xf>
    <xf numFmtId="14" fontId="16" fillId="2" borderId="28" xfId="0" applyNumberFormat="1" applyFont="1" applyFill="1" applyBorder="1" applyAlignment="1" applyProtection="1">
      <alignment horizontal="center" vertical="center"/>
      <protection locked="0"/>
    </xf>
    <xf numFmtId="0" fontId="9" fillId="2" borderId="28" xfId="0" applyNumberFormat="1" applyFont="1" applyFill="1" applyBorder="1" applyAlignment="1" applyProtection="1">
      <alignment horizontal="center" vertical="center"/>
      <protection locked="0"/>
    </xf>
    <xf numFmtId="0" fontId="0" fillId="0" borderId="0" xfId="0" applyBorder="1" applyAlignment="1" applyProtection="1">
      <alignment horizontal="right" vertical="top" wrapText="1"/>
      <protection locked="0"/>
    </xf>
    <xf numFmtId="14" fontId="39" fillId="2" borderId="28" xfId="0" applyNumberFormat="1" applyFont="1" applyFill="1" applyBorder="1" applyAlignment="1" applyProtection="1">
      <alignment horizontal="center" vertical="center"/>
      <protection locked="0"/>
    </xf>
    <xf numFmtId="0" fontId="2" fillId="2" borderId="28" xfId="0" applyFont="1" applyFill="1" applyBorder="1" applyAlignment="1" applyProtection="1">
      <alignment horizontal="center" wrapText="1"/>
      <protection locked="0"/>
    </xf>
    <xf numFmtId="0" fontId="9" fillId="2" borderId="28" xfId="0" applyFont="1" applyFill="1" applyBorder="1" applyAlignment="1" applyProtection="1">
      <alignment horizontal="center" vertical="center"/>
      <protection locked="0"/>
    </xf>
    <xf numFmtId="0" fontId="0" fillId="3" borderId="4" xfId="0" applyFill="1" applyBorder="1" applyProtection="1">
      <protection locked="0"/>
    </xf>
    <xf numFmtId="0" fontId="2" fillId="3" borderId="5" xfId="0" applyFont="1" applyFill="1" applyBorder="1" applyProtection="1">
      <protection locked="0"/>
    </xf>
    <xf numFmtId="0" fontId="20" fillId="3" borderId="0" xfId="0" applyFont="1" applyFill="1" applyBorder="1" applyProtection="1">
      <protection locked="0"/>
    </xf>
    <xf numFmtId="0" fontId="0" fillId="3" borderId="5" xfId="0" applyFill="1" applyBorder="1" applyProtection="1">
      <protection locked="0"/>
    </xf>
    <xf numFmtId="14" fontId="9" fillId="2" borderId="28" xfId="0" applyNumberFormat="1" applyFont="1" applyFill="1" applyBorder="1" applyAlignment="1" applyProtection="1">
      <alignment horizontal="center" vertical="center" wrapText="1"/>
      <protection locked="0"/>
    </xf>
    <xf numFmtId="0" fontId="20" fillId="0" borderId="0" xfId="0" applyFont="1" applyBorder="1" applyAlignment="1" applyProtection="1">
      <alignment horizontal="right" vertical="top" wrapText="1"/>
      <protection locked="0"/>
    </xf>
    <xf numFmtId="0" fontId="10" fillId="2" borderId="28" xfId="0" applyFont="1" applyFill="1" applyBorder="1" applyAlignment="1" applyProtection="1">
      <alignment horizontal="center" vertical="center"/>
      <protection locked="0"/>
    </xf>
    <xf numFmtId="0" fontId="10" fillId="2" borderId="28" xfId="0" applyFont="1" applyFill="1" applyBorder="1" applyAlignment="1" applyProtection="1">
      <alignment horizontal="center" wrapText="1"/>
      <protection locked="0"/>
    </xf>
    <xf numFmtId="0" fontId="20" fillId="0" borderId="0" xfId="0" applyFont="1" applyBorder="1" applyAlignment="1" applyProtection="1">
      <alignment horizontal="center"/>
      <protection locked="0"/>
    </xf>
    <xf numFmtId="0" fontId="27" fillId="0" borderId="5" xfId="0" applyFont="1" applyBorder="1" applyAlignment="1" applyProtection="1">
      <alignment horizontal="center" vertical="top"/>
      <protection locked="0"/>
    </xf>
    <xf numFmtId="0" fontId="0" fillId="8" borderId="15" xfId="0" applyFont="1" applyFill="1" applyBorder="1" applyAlignment="1" applyProtection="1">
      <alignment horizontal="center"/>
      <protection locked="0"/>
    </xf>
    <xf numFmtId="0" fontId="0" fillId="8" borderId="15" xfId="0" applyFill="1" applyBorder="1" applyAlignment="1" applyProtection="1">
      <alignment horizontal="center"/>
      <protection locked="0"/>
    </xf>
    <xf numFmtId="0" fontId="0" fillId="2" borderId="47" xfId="0" applyFill="1" applyBorder="1" applyAlignment="1" applyProtection="1">
      <alignment horizontal="center"/>
      <protection locked="0"/>
    </xf>
    <xf numFmtId="0" fontId="0" fillId="8" borderId="47" xfId="0" applyFill="1" applyBorder="1" applyAlignment="1" applyProtection="1">
      <alignment horizontal="center"/>
      <protection locked="0"/>
    </xf>
    <xf numFmtId="0" fontId="0" fillId="2" borderId="46" xfId="0" applyFill="1" applyBorder="1" applyAlignment="1" applyProtection="1">
      <alignment horizontal="center"/>
      <protection locked="0"/>
    </xf>
    <xf numFmtId="0" fontId="0" fillId="8" borderId="48" xfId="0" applyFill="1" applyBorder="1" applyAlignment="1" applyProtection="1">
      <alignment horizontal="center"/>
      <protection locked="0"/>
    </xf>
    <xf numFmtId="0" fontId="9" fillId="3" borderId="15" xfId="0" applyFont="1" applyFill="1" applyBorder="1" applyAlignment="1" applyProtection="1">
      <alignment horizontal="left"/>
      <protection locked="0"/>
    </xf>
    <xf numFmtId="0" fontId="9" fillId="3" borderId="31" xfId="0" applyFont="1" applyFill="1" applyBorder="1" applyAlignment="1" applyProtection="1">
      <alignment horizontal="left"/>
      <protection locked="0"/>
    </xf>
    <xf numFmtId="0" fontId="9" fillId="3" borderId="31" xfId="0" applyFont="1" applyFill="1" applyBorder="1" applyAlignment="1" applyProtection="1">
      <alignment horizontal="left" wrapText="1"/>
      <protection locked="0"/>
    </xf>
    <xf numFmtId="0" fontId="4" fillId="3" borderId="31" xfId="0" applyFont="1" applyFill="1" applyBorder="1" applyAlignment="1" applyProtection="1">
      <alignment horizontal="left"/>
      <protection locked="0"/>
    </xf>
    <xf numFmtId="0" fontId="4" fillId="3" borderId="31" xfId="0" applyFont="1" applyFill="1" applyBorder="1" applyAlignment="1" applyProtection="1">
      <alignment horizontal="left" wrapText="1"/>
      <protection locked="0"/>
    </xf>
    <xf numFmtId="0" fontId="13" fillId="3" borderId="5" xfId="0" applyFont="1" applyFill="1" applyBorder="1" applyAlignment="1" applyProtection="1">
      <alignment horizontal="left"/>
      <protection locked="0"/>
    </xf>
    <xf numFmtId="0" fontId="9" fillId="0" borderId="15" xfId="0" applyFont="1" applyBorder="1" applyAlignment="1" applyProtection="1">
      <alignment horizontal="left"/>
      <protection locked="0"/>
    </xf>
    <xf numFmtId="0" fontId="4" fillId="0" borderId="30" xfId="0" applyFont="1" applyBorder="1" applyAlignment="1" applyProtection="1">
      <alignment horizontal="left"/>
      <protection locked="0"/>
    </xf>
    <xf numFmtId="0" fontId="9" fillId="8" borderId="15" xfId="0" applyFont="1" applyFill="1" applyBorder="1" applyAlignment="1" applyProtection="1">
      <alignment horizontal="left" wrapText="1"/>
      <protection locked="0"/>
    </xf>
    <xf numFmtId="0" fontId="9" fillId="2" borderId="15" xfId="0" applyFont="1" applyFill="1" applyBorder="1" applyAlignment="1" applyProtection="1">
      <alignment horizontal="left" wrapText="1"/>
      <protection locked="0"/>
    </xf>
    <xf numFmtId="0" fontId="9" fillId="8" borderId="15" xfId="0" applyFont="1" applyFill="1" applyBorder="1" applyAlignment="1" applyProtection="1">
      <alignment horizontal="left"/>
      <protection locked="0"/>
    </xf>
    <xf numFmtId="1" fontId="4" fillId="8" borderId="15" xfId="0" applyNumberFormat="1" applyFont="1" applyFill="1" applyBorder="1" applyAlignment="1" applyProtection="1">
      <alignment horizontal="left"/>
      <protection locked="0"/>
    </xf>
    <xf numFmtId="168" fontId="4" fillId="8" borderId="15" xfId="0" applyNumberFormat="1" applyFont="1" applyFill="1" applyBorder="1" applyAlignment="1" applyProtection="1">
      <alignment horizontal="left"/>
      <protection locked="0"/>
    </xf>
    <xf numFmtId="0" fontId="4" fillId="8" borderId="15" xfId="0" applyFont="1" applyFill="1" applyBorder="1" applyAlignment="1" applyProtection="1">
      <alignment horizontal="left" wrapText="1" readingOrder="1"/>
      <protection locked="0"/>
    </xf>
    <xf numFmtId="0" fontId="4" fillId="8" borderId="15" xfId="0" applyFont="1" applyFill="1" applyBorder="1" applyAlignment="1" applyProtection="1">
      <alignment horizontal="left"/>
      <protection locked="0"/>
    </xf>
    <xf numFmtId="0" fontId="4" fillId="0" borderId="15" xfId="0" applyFont="1" applyBorder="1" applyAlignment="1" applyProtection="1">
      <alignment horizontal="left"/>
      <protection locked="0"/>
    </xf>
    <xf numFmtId="0" fontId="0" fillId="2" borderId="15" xfId="0" applyFill="1" applyBorder="1" applyAlignment="1" applyProtection="1">
      <alignment wrapText="1"/>
      <protection locked="0"/>
    </xf>
    <xf numFmtId="0" fontId="9" fillId="2" borderId="31" xfId="0" applyFont="1" applyFill="1" applyBorder="1" applyAlignment="1" applyProtection="1">
      <alignment horizontal="left" wrapText="1"/>
      <protection locked="0"/>
    </xf>
    <xf numFmtId="168" fontId="4" fillId="2" borderId="31" xfId="0" applyNumberFormat="1" applyFont="1" applyFill="1" applyBorder="1" applyAlignment="1" applyProtection="1">
      <alignment horizontal="left"/>
      <protection locked="0"/>
    </xf>
    <xf numFmtId="168" fontId="4" fillId="2" borderId="31"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wrapText="1" readingOrder="1"/>
      <protection locked="0"/>
    </xf>
    <xf numFmtId="168" fontId="4" fillId="2" borderId="15" xfId="0" applyNumberFormat="1" applyFont="1" applyFill="1" applyBorder="1" applyAlignment="1" applyProtection="1">
      <alignment horizontal="left"/>
      <protection locked="0"/>
    </xf>
    <xf numFmtId="168" fontId="4" fillId="2" borderId="15"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protection locked="0"/>
    </xf>
    <xf numFmtId="0" fontId="4" fillId="2" borderId="15" xfId="0" applyFont="1" applyFill="1" applyBorder="1" applyAlignment="1" applyProtection="1">
      <alignment horizontal="left" wrapText="1"/>
      <protection locked="0"/>
    </xf>
    <xf numFmtId="0" fontId="9" fillId="0" borderId="15" xfId="0" applyFont="1" applyBorder="1" applyAlignment="1" applyProtection="1">
      <alignment horizontal="left" wrapText="1"/>
      <protection locked="0"/>
    </xf>
    <xf numFmtId="0" fontId="4" fillId="0" borderId="15" xfId="0" applyFont="1" applyBorder="1" applyAlignment="1" applyProtection="1">
      <alignment horizontal="left" wrapText="1"/>
      <protection locked="0"/>
    </xf>
    <xf numFmtId="0" fontId="4" fillId="3" borderId="13" xfId="0" applyFont="1" applyFill="1" applyBorder="1" applyAlignment="1" applyProtection="1">
      <alignment horizontal="left"/>
      <protection locked="0"/>
    </xf>
    <xf numFmtId="0" fontId="2" fillId="0" borderId="6" xfId="0" applyFont="1" applyBorder="1" applyAlignment="1" applyProtection="1">
      <alignment wrapText="1"/>
      <protection locked="0"/>
    </xf>
    <xf numFmtId="0" fontId="0" fillId="0" borderId="1" xfId="0" applyBorder="1" applyProtection="1"/>
    <xf numFmtId="0" fontId="2" fillId="0" borderId="3" xfId="0" applyFont="1" applyBorder="1" applyAlignment="1" applyProtection="1">
      <alignment horizontal="left" vertical="center"/>
    </xf>
    <xf numFmtId="0" fontId="2" fillId="0" borderId="0" xfId="0" applyFont="1" applyBorder="1" applyAlignment="1" applyProtection="1">
      <alignment wrapText="1"/>
    </xf>
    <xf numFmtId="14" fontId="9" fillId="7" borderId="27" xfId="0" applyNumberFormat="1" applyFont="1" applyFill="1" applyBorder="1" applyAlignment="1" applyProtection="1">
      <alignment horizontal="center" vertical="center"/>
    </xf>
    <xf numFmtId="14" fontId="9" fillId="5" borderId="28" xfId="0" applyNumberFormat="1" applyFont="1" applyFill="1" applyBorder="1" applyAlignment="1" applyProtection="1">
      <alignment horizontal="center" vertical="center"/>
    </xf>
    <xf numFmtId="0" fontId="26" fillId="0" borderId="0" xfId="0" applyFont="1" applyBorder="1" applyAlignment="1" applyProtection="1">
      <alignment horizontal="center" vertical="top"/>
    </xf>
    <xf numFmtId="0" fontId="59" fillId="0" borderId="0" xfId="0" applyFont="1" applyBorder="1" applyAlignment="1" applyProtection="1">
      <alignment horizontal="center"/>
    </xf>
    <xf numFmtId="0" fontId="9" fillId="3" borderId="5" xfId="0" applyFont="1" applyFill="1" applyBorder="1" applyAlignment="1" applyProtection="1">
      <alignment horizontal="center" vertical="center"/>
    </xf>
    <xf numFmtId="0" fontId="9" fillId="7" borderId="27" xfId="0" applyNumberFormat="1" applyFont="1" applyFill="1" applyBorder="1" applyAlignment="1" applyProtection="1">
      <alignment horizontal="center" vertical="center"/>
    </xf>
    <xf numFmtId="0" fontId="15" fillId="0" borderId="0" xfId="0" applyFont="1" applyBorder="1" applyProtection="1"/>
    <xf numFmtId="0" fontId="26" fillId="0" borderId="5" xfId="0" applyFont="1" applyBorder="1" applyAlignment="1" applyProtection="1">
      <alignment horizontal="center" vertical="top"/>
    </xf>
    <xf numFmtId="0" fontId="81" fillId="0" borderId="0" xfId="0" applyFont="1" applyAlignment="1" applyProtection="1">
      <alignment vertical="center"/>
    </xf>
    <xf numFmtId="0" fontId="23" fillId="3" borderId="4" xfId="0" applyFont="1" applyFill="1" applyBorder="1" applyAlignment="1" applyProtection="1">
      <alignment horizontal="center" vertical="center"/>
      <protection locked="0"/>
    </xf>
    <xf numFmtId="0" fontId="0" fillId="2" borderId="27" xfId="0" applyFont="1" applyFill="1" applyBorder="1" applyAlignment="1" applyProtection="1">
      <alignment horizontal="center"/>
      <protection locked="0"/>
    </xf>
    <xf numFmtId="0" fontId="0" fillId="3" borderId="5" xfId="0" applyFill="1" applyBorder="1" applyAlignment="1" applyProtection="1">
      <alignment horizontal="left"/>
      <protection locked="0"/>
    </xf>
    <xf numFmtId="0" fontId="0" fillId="3" borderId="0" xfId="0" applyFill="1" applyAlignment="1" applyProtection="1">
      <alignment horizontal="left"/>
      <protection locked="0"/>
    </xf>
    <xf numFmtId="0" fontId="6" fillId="3" borderId="0" xfId="0" applyFont="1" applyFill="1" applyProtection="1">
      <protection locked="0"/>
    </xf>
    <xf numFmtId="0" fontId="5" fillId="3" borderId="0" xfId="0" applyFont="1" applyFill="1" applyProtection="1">
      <protection locked="0"/>
    </xf>
    <xf numFmtId="0" fontId="2" fillId="3" borderId="0" xfId="0" applyFont="1" applyFill="1" applyProtection="1">
      <protection locked="0"/>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9" fillId="0" borderId="0" xfId="0" applyFont="1" applyProtection="1">
      <protection locked="0"/>
    </xf>
    <xf numFmtId="0" fontId="93" fillId="0" borderId="5" xfId="0" applyFont="1" applyBorder="1" applyAlignment="1" applyProtection="1">
      <alignment horizontal="left"/>
      <protection locked="0"/>
    </xf>
    <xf numFmtId="0" fontId="93" fillId="0" borderId="0" xfId="0" applyFont="1" applyAlignment="1" applyProtection="1">
      <alignment horizontal="left"/>
      <protection locked="0"/>
    </xf>
    <xf numFmtId="0" fontId="94" fillId="0" borderId="0" xfId="0" applyFont="1" applyProtection="1">
      <protection locked="0"/>
    </xf>
    <xf numFmtId="0" fontId="93" fillId="0" borderId="0" xfId="0" applyFont="1" applyProtection="1">
      <protection locked="0"/>
    </xf>
    <xf numFmtId="0" fontId="0" fillId="3" borderId="0" xfId="0" applyFont="1" applyFill="1" applyBorder="1" applyAlignment="1" applyProtection="1">
      <alignment horizontal="right" vertical="center"/>
      <protection locked="0"/>
    </xf>
    <xf numFmtId="0" fontId="35" fillId="2" borderId="15" xfId="0" applyFont="1" applyFill="1" applyBorder="1" applyAlignment="1" applyProtection="1">
      <alignment vertical="center" wrapText="1"/>
      <protection locked="0"/>
    </xf>
    <xf numFmtId="0" fontId="35" fillId="2" borderId="15" xfId="0" applyFont="1" applyFill="1" applyBorder="1" applyAlignment="1" applyProtection="1">
      <alignment horizontal="left" vertical="center" wrapText="1" indent="1"/>
      <protection locked="0"/>
    </xf>
    <xf numFmtId="0" fontId="10" fillId="2" borderId="27" xfId="0" applyFont="1" applyFill="1" applyBorder="1" applyAlignment="1" applyProtection="1">
      <alignment horizontal="right" wrapText="1"/>
      <protection locked="0"/>
    </xf>
    <xf numFmtId="0" fontId="0" fillId="0" borderId="8" xfId="0" applyBorder="1" applyProtection="1">
      <protection locked="0"/>
    </xf>
    <xf numFmtId="0" fontId="23" fillId="3" borderId="4"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0" fillId="0" borderId="0" xfId="0" applyAlignment="1" applyProtection="1">
      <alignment horizontal="left" vertical="center"/>
    </xf>
    <xf numFmtId="0" fontId="9" fillId="0" borderId="0" xfId="0" applyFont="1" applyAlignment="1" applyProtection="1">
      <alignment vertical="center"/>
    </xf>
    <xf numFmtId="0" fontId="2" fillId="0" borderId="0" xfId="0" applyFont="1" applyAlignment="1" applyProtection="1">
      <alignment vertical="center"/>
    </xf>
    <xf numFmtId="0" fontId="33" fillId="0" borderId="15" xfId="0" applyFont="1" applyBorder="1" applyAlignment="1" applyProtection="1">
      <alignment horizontal="left"/>
    </xf>
    <xf numFmtId="0" fontId="33" fillId="0" borderId="15" xfId="0" applyFont="1" applyBorder="1" applyAlignment="1" applyProtection="1">
      <alignment horizontal="center"/>
    </xf>
    <xf numFmtId="0" fontId="35" fillId="0" borderId="15" xfId="0" applyFont="1" applyBorder="1" applyAlignment="1" applyProtection="1">
      <alignment vertical="center" wrapText="1"/>
    </xf>
    <xf numFmtId="0" fontId="35" fillId="0" borderId="15" xfId="0" applyFont="1" applyBorder="1" applyAlignment="1" applyProtection="1">
      <alignment horizontal="left" vertical="center" wrapText="1" indent="1"/>
    </xf>
    <xf numFmtId="0" fontId="20" fillId="0" borderId="0" xfId="0" applyFont="1" applyBorder="1" applyAlignment="1" applyProtection="1">
      <alignment horizontal="center"/>
    </xf>
    <xf numFmtId="0" fontId="0" fillId="0" borderId="5" xfId="0" applyBorder="1" applyAlignment="1" applyProtection="1">
      <alignment horizontal="left"/>
    </xf>
    <xf numFmtId="0" fontId="0" fillId="0" borderId="0" xfId="0" applyAlignment="1" applyProtection="1">
      <alignment horizontal="left"/>
    </xf>
    <xf numFmtId="0" fontId="0" fillId="0" borderId="7" xfId="0" applyBorder="1" applyProtection="1"/>
    <xf numFmtId="0" fontId="0" fillId="0" borderId="6" xfId="0" applyBorder="1" applyProtection="1"/>
    <xf numFmtId="0" fontId="0" fillId="0" borderId="6" xfId="0" applyBorder="1" applyAlignment="1" applyProtection="1">
      <alignment horizontal="center"/>
    </xf>
    <xf numFmtId="0" fontId="9" fillId="2" borderId="28" xfId="0" applyFont="1" applyFill="1" applyBorder="1" applyAlignment="1" applyProtection="1">
      <alignment horizontal="center"/>
      <protection locked="0"/>
    </xf>
    <xf numFmtId="0" fontId="8" fillId="0" borderId="4" xfId="0" applyFont="1" applyBorder="1" applyProtection="1">
      <protection locked="0"/>
    </xf>
    <xf numFmtId="0" fontId="31" fillId="0" borderId="0" xfId="0" applyFont="1" applyBorder="1" applyProtection="1">
      <protection locked="0"/>
    </xf>
    <xf numFmtId="0" fontId="8" fillId="0" borderId="5" xfId="0" applyFont="1" applyBorder="1" applyProtection="1">
      <protection locked="0"/>
    </xf>
    <xf numFmtId="14" fontId="25" fillId="2" borderId="28" xfId="0" applyNumberFormat="1" applyFont="1" applyFill="1" applyBorder="1" applyAlignment="1" applyProtection="1">
      <alignment horizontal="center" vertical="center"/>
      <protection locked="0"/>
    </xf>
    <xf numFmtId="0" fontId="9" fillId="2" borderId="28" xfId="0" applyFont="1" applyFill="1" applyBorder="1" applyAlignment="1" applyProtection="1">
      <alignment horizontal="center" shrinkToFit="1"/>
      <protection locked="0"/>
    </xf>
    <xf numFmtId="0" fontId="8" fillId="0" borderId="0" xfId="0" applyFont="1" applyBorder="1" applyProtection="1">
      <protection locked="0"/>
    </xf>
    <xf numFmtId="166" fontId="9" fillId="2" borderId="33" xfId="0" applyNumberFormat="1" applyFont="1" applyFill="1" applyBorder="1" applyAlignment="1" applyProtection="1">
      <alignment horizontal="center" vertical="center"/>
      <protection locked="0"/>
    </xf>
    <xf numFmtId="166" fontId="9" fillId="2" borderId="34" xfId="0" applyNumberFormat="1" applyFont="1" applyFill="1" applyBorder="1" applyAlignment="1" applyProtection="1">
      <alignment horizontal="center" vertical="center"/>
      <protection locked="0"/>
    </xf>
    <xf numFmtId="166" fontId="9" fillId="2" borderId="15" xfId="0" applyNumberFormat="1" applyFont="1" applyFill="1" applyBorder="1" applyAlignment="1" applyProtection="1">
      <alignment horizontal="center" vertical="center"/>
      <protection locked="0"/>
    </xf>
    <xf numFmtId="166" fontId="9" fillId="2" borderId="17" xfId="0" applyNumberFormat="1" applyFont="1" applyFill="1" applyBorder="1" applyAlignment="1" applyProtection="1">
      <alignment horizontal="center" vertical="center"/>
      <protection locked="0"/>
    </xf>
    <xf numFmtId="9" fontId="29" fillId="0" borderId="0" xfId="0" applyNumberFormat="1" applyFont="1" applyBorder="1" applyAlignment="1" applyProtection="1">
      <alignment horizontal="right"/>
      <protection locked="0"/>
    </xf>
    <xf numFmtId="9" fontId="4" fillId="2" borderId="16" xfId="2" applyFont="1" applyFill="1" applyBorder="1" applyAlignment="1" applyProtection="1">
      <alignment horizontal="center" vertical="center"/>
      <protection locked="0"/>
    </xf>
    <xf numFmtId="9" fontId="4" fillId="2" borderId="18" xfId="2" applyFont="1" applyFill="1" applyBorder="1" applyAlignment="1" applyProtection="1">
      <alignment horizontal="center" vertical="center"/>
      <protection locked="0"/>
    </xf>
    <xf numFmtId="166" fontId="9" fillId="2" borderId="19" xfId="0" applyNumberFormat="1" applyFont="1" applyFill="1" applyBorder="1" applyAlignment="1" applyProtection="1">
      <alignment horizontal="center" vertical="center"/>
      <protection locked="0"/>
    </xf>
    <xf numFmtId="166" fontId="9" fillId="2" borderId="20" xfId="0" applyNumberFormat="1" applyFont="1" applyFill="1" applyBorder="1" applyAlignment="1" applyProtection="1">
      <alignment horizontal="center" vertical="center"/>
      <protection locked="0"/>
    </xf>
    <xf numFmtId="0" fontId="9" fillId="0" borderId="0" xfId="0" applyFont="1" applyBorder="1" applyAlignment="1" applyProtection="1">
      <alignment horizontal="right" wrapText="1"/>
      <protection locked="0"/>
    </xf>
    <xf numFmtId="0" fontId="9" fillId="2" borderId="28" xfId="0" applyFont="1" applyFill="1" applyBorder="1" applyAlignment="1" applyProtection="1">
      <alignment wrapText="1"/>
      <protection locked="0"/>
    </xf>
    <xf numFmtId="0" fontId="8" fillId="0" borderId="4" xfId="0" applyFont="1" applyBorder="1" applyProtection="1"/>
    <xf numFmtId="0" fontId="31" fillId="0" borderId="0" xfId="0" applyFont="1" applyBorder="1" applyProtection="1"/>
    <xf numFmtId="0" fontId="10" fillId="0" borderId="0" xfId="0" applyFont="1" applyBorder="1" applyAlignment="1" applyProtection="1">
      <alignment horizontal="left"/>
    </xf>
    <xf numFmtId="0" fontId="45" fillId="0" borderId="0" xfId="0" applyFont="1" applyBorder="1" applyAlignment="1" applyProtection="1">
      <alignment horizontal="right" vertical="center"/>
    </xf>
    <xf numFmtId="0" fontId="8" fillId="0" borderId="5" xfId="0" applyFont="1" applyBorder="1" applyProtection="1"/>
    <xf numFmtId="0" fontId="8" fillId="0" borderId="0" xfId="0" applyFont="1" applyBorder="1" applyProtection="1"/>
    <xf numFmtId="0" fontId="9" fillId="0" borderId="18" xfId="0" applyFont="1" applyBorder="1" applyAlignment="1" applyProtection="1">
      <alignment horizontal="center"/>
    </xf>
    <xf numFmtId="0" fontId="9" fillId="0" borderId="19" xfId="0" applyFont="1" applyBorder="1" applyAlignment="1" applyProtection="1">
      <alignment horizontal="center"/>
    </xf>
    <xf numFmtId="0" fontId="9" fillId="0" borderId="20" xfId="0" applyFont="1" applyBorder="1" applyAlignment="1" applyProtection="1">
      <alignment horizontal="center"/>
    </xf>
    <xf numFmtId="9" fontId="0" fillId="0" borderId="32" xfId="0" applyNumberFormat="1" applyBorder="1" applyAlignment="1" applyProtection="1">
      <alignment horizontal="center" vertical="center"/>
    </xf>
    <xf numFmtId="9" fontId="0" fillId="0" borderId="16" xfId="0" applyNumberFormat="1" applyBorder="1" applyAlignment="1" applyProtection="1">
      <alignment horizontal="center" vertical="center"/>
    </xf>
    <xf numFmtId="0" fontId="10" fillId="0" borderId="0" xfId="0" applyFont="1" applyBorder="1" applyAlignment="1" applyProtection="1">
      <alignment horizontal="right" vertical="top"/>
    </xf>
    <xf numFmtId="0" fontId="26" fillId="0" borderId="0" xfId="0" applyFont="1" applyBorder="1" applyAlignment="1" applyProtection="1">
      <alignment horizontal="right" vertical="top"/>
    </xf>
    <xf numFmtId="0" fontId="0" fillId="3" borderId="0" xfId="0" applyFill="1" applyAlignment="1" applyProtection="1">
      <alignment horizontal="right"/>
    </xf>
    <xf numFmtId="0" fontId="0" fillId="0" borderId="0" xfId="0" applyBorder="1" applyAlignment="1" applyProtection="1">
      <alignment horizontal="right" vertical="top" wrapText="1"/>
    </xf>
    <xf numFmtId="0" fontId="0" fillId="3" borderId="4" xfId="0" applyFill="1" applyBorder="1" applyProtection="1"/>
    <xf numFmtId="0" fontId="54" fillId="0" borderId="0" xfId="0" applyFont="1" applyBorder="1" applyAlignment="1" applyProtection="1">
      <alignment horizontal="left" vertical="center" indent="12"/>
    </xf>
    <xf numFmtId="0" fontId="4" fillId="0" borderId="15"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3" borderId="31" xfId="0" applyFont="1" applyFill="1" applyBorder="1" applyAlignment="1" applyProtection="1">
      <alignment horizontal="center" vertical="center" wrapText="1"/>
    </xf>
    <xf numFmtId="0" fontId="0" fillId="0" borderId="15" xfId="0" applyFont="1" applyBorder="1" applyAlignment="1" applyProtection="1">
      <alignment horizontal="center"/>
    </xf>
    <xf numFmtId="9" fontId="4" fillId="3" borderId="15" xfId="0" applyNumberFormat="1" applyFont="1" applyFill="1" applyBorder="1" applyAlignment="1" applyProtection="1">
      <alignment horizontal="center" vertical="center" wrapText="1"/>
    </xf>
    <xf numFmtId="0" fontId="0" fillId="0" borderId="15" xfId="0" applyBorder="1" applyAlignment="1" applyProtection="1">
      <alignment horizontal="center"/>
    </xf>
    <xf numFmtId="0" fontId="0" fillId="0" borderId="46" xfId="0" applyBorder="1" applyAlignment="1" applyProtection="1">
      <alignment horizontal="center"/>
    </xf>
    <xf numFmtId="0" fontId="10" fillId="0" borderId="32" xfId="0" applyFont="1" applyBorder="1" applyAlignment="1" applyProtection="1">
      <alignment horizontal="center"/>
    </xf>
    <xf numFmtId="0" fontId="0" fillId="0" borderId="18" xfId="0" applyBorder="1" applyAlignment="1" applyProtection="1">
      <alignment horizontal="center" wrapText="1"/>
    </xf>
    <xf numFmtId="0" fontId="10" fillId="7" borderId="33" xfId="0" applyFont="1" applyFill="1" applyBorder="1" applyAlignment="1" applyProtection="1">
      <alignment horizontal="center"/>
    </xf>
    <xf numFmtId="0" fontId="10" fillId="7" borderId="34" xfId="0" applyFont="1" applyFill="1" applyBorder="1" applyAlignment="1" applyProtection="1">
      <alignment horizontal="center"/>
    </xf>
    <xf numFmtId="0" fontId="0" fillId="7" borderId="19" xfId="0" applyFill="1" applyBorder="1" applyAlignment="1" applyProtection="1">
      <alignment horizontal="center"/>
    </xf>
    <xf numFmtId="0" fontId="0" fillId="7" borderId="20" xfId="0" applyFill="1" applyBorder="1" applyAlignment="1" applyProtection="1">
      <alignment horizontal="center"/>
    </xf>
    <xf numFmtId="0" fontId="1" fillId="7" borderId="45" xfId="0" applyFont="1" applyFill="1" applyBorder="1" applyAlignment="1" applyProtection="1">
      <alignment horizontal="center"/>
    </xf>
    <xf numFmtId="0" fontId="1" fillId="7" borderId="31" xfId="0" applyFont="1" applyFill="1" applyBorder="1" applyAlignment="1" applyProtection="1">
      <alignment horizontal="center"/>
    </xf>
    <xf numFmtId="10" fontId="1" fillId="7" borderId="31" xfId="0" applyNumberFormat="1" applyFont="1" applyFill="1" applyBorder="1" applyAlignment="1" applyProtection="1">
      <alignment horizontal="center" wrapText="1"/>
    </xf>
    <xf numFmtId="0" fontId="1" fillId="7" borderId="31" xfId="0" applyFont="1" applyFill="1" applyBorder="1" applyAlignment="1" applyProtection="1">
      <alignment horizontal="center" wrapText="1"/>
    </xf>
    <xf numFmtId="165" fontId="1" fillId="7" borderId="31" xfId="0" applyNumberFormat="1" applyFont="1" applyFill="1" applyBorder="1" applyAlignment="1" applyProtection="1">
      <alignment horizontal="center" wrapText="1"/>
    </xf>
    <xf numFmtId="0" fontId="1" fillId="7" borderId="31" xfId="0" applyNumberFormat="1" applyFont="1" applyFill="1" applyBorder="1" applyAlignment="1" applyProtection="1">
      <alignment horizontal="center" wrapText="1"/>
    </xf>
    <xf numFmtId="0" fontId="14" fillId="7" borderId="31" xfId="0" applyFont="1" applyFill="1" applyBorder="1" applyAlignment="1" applyProtection="1">
      <alignment horizontal="center" wrapText="1"/>
    </xf>
    <xf numFmtId="167" fontId="14" fillId="7" borderId="31" xfId="0" applyNumberFormat="1" applyFont="1" applyFill="1" applyBorder="1" applyAlignment="1" applyProtection="1">
      <alignment horizontal="center" wrapText="1"/>
    </xf>
    <xf numFmtId="0" fontId="14" fillId="7" borderId="44" xfId="0" applyFont="1" applyFill="1" applyBorder="1" applyAlignment="1" applyProtection="1">
      <alignment horizontal="center" wrapText="1"/>
    </xf>
    <xf numFmtId="0" fontId="1" fillId="0" borderId="0" xfId="0" applyFont="1" applyProtection="1"/>
    <xf numFmtId="0" fontId="43" fillId="6" borderId="4" xfId="0" applyFont="1" applyFill="1" applyBorder="1" applyAlignment="1" applyProtection="1">
      <alignment horizontal="right"/>
    </xf>
    <xf numFmtId="0" fontId="43" fillId="6" borderId="15" xfId="0" applyFont="1" applyFill="1" applyBorder="1" applyAlignment="1" applyProtection="1">
      <alignment horizontal="center"/>
    </xf>
    <xf numFmtId="9" fontId="43" fillId="6" borderId="15" xfId="0" applyNumberFormat="1" applyFont="1" applyFill="1" applyBorder="1" applyAlignment="1" applyProtection="1">
      <alignment horizontal="center"/>
    </xf>
    <xf numFmtId="0" fontId="43" fillId="6" borderId="15" xfId="0" applyFont="1" applyFill="1" applyBorder="1" applyProtection="1"/>
    <xf numFmtId="0" fontId="29" fillId="6" borderId="15" xfId="0" applyFont="1" applyFill="1" applyBorder="1" applyProtection="1"/>
    <xf numFmtId="165" fontId="43" fillId="6" borderId="15" xfId="0" applyNumberFormat="1" applyFont="1" applyFill="1" applyBorder="1" applyAlignment="1" applyProtection="1">
      <alignment horizontal="center"/>
    </xf>
    <xf numFmtId="167" fontId="43" fillId="6" borderId="15" xfId="0" applyNumberFormat="1" applyFont="1" applyFill="1" applyBorder="1" applyAlignment="1" applyProtection="1">
      <alignment horizontal="center"/>
    </xf>
    <xf numFmtId="0" fontId="43" fillId="6" borderId="17" xfId="0" applyFont="1" applyFill="1" applyBorder="1" applyAlignment="1" applyProtection="1">
      <alignment wrapText="1"/>
    </xf>
    <xf numFmtId="0" fontId="43" fillId="3" borderId="0" xfId="0" applyFont="1" applyFill="1" applyProtection="1"/>
    <xf numFmtId="0" fontId="0" fillId="0" borderId="0" xfId="0" applyAlignment="1" applyProtection="1">
      <alignment horizontal="center"/>
    </xf>
    <xf numFmtId="0" fontId="0" fillId="3" borderId="0" xfId="0" applyFill="1" applyAlignment="1" applyProtection="1">
      <alignment horizontal="center"/>
    </xf>
    <xf numFmtId="167" fontId="0" fillId="3" borderId="0" xfId="0" applyNumberFormat="1" applyFill="1" applyAlignment="1" applyProtection="1">
      <alignment horizontal="center"/>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0" fillId="0" borderId="4" xfId="0" applyBorder="1" applyAlignment="1" applyProtection="1">
      <alignment horizontal="center"/>
    </xf>
    <xf numFmtId="0" fontId="0" fillId="0" borderId="5" xfId="0" applyBorder="1" applyAlignment="1" applyProtection="1">
      <alignment horizontal="center"/>
    </xf>
    <xf numFmtId="0" fontId="14" fillId="0" borderId="15" xfId="0" applyNumberFormat="1" applyFont="1" applyBorder="1" applyAlignment="1" applyProtection="1">
      <alignment horizontal="center"/>
    </xf>
    <xf numFmtId="167" fontId="0" fillId="3" borderId="0" xfId="0" applyNumberFormat="1" applyFill="1" applyBorder="1" applyAlignment="1" applyProtection="1">
      <alignment horizontal="center"/>
    </xf>
    <xf numFmtId="167" fontId="0" fillId="0" borderId="0" xfId="0" applyNumberFormat="1" applyBorder="1" applyAlignment="1" applyProtection="1">
      <alignment horizontal="center"/>
    </xf>
    <xf numFmtId="165" fontId="0" fillId="0" borderId="0" xfId="0" applyNumberFormat="1" applyBorder="1" applyAlignment="1" applyProtection="1">
      <alignment horizontal="center"/>
    </xf>
    <xf numFmtId="0" fontId="0" fillId="0" borderId="5" xfId="0" applyBorder="1" applyAlignment="1" applyProtection="1">
      <alignment wrapText="1"/>
    </xf>
    <xf numFmtId="1" fontId="10" fillId="7" borderId="15" xfId="0" applyNumberFormat="1" applyFont="1" applyFill="1" applyBorder="1" applyAlignment="1" applyProtection="1">
      <alignment horizontal="center"/>
    </xf>
    <xf numFmtId="167" fontId="20" fillId="0" borderId="0" xfId="0" applyNumberFormat="1" applyFont="1" applyBorder="1" applyAlignment="1" applyProtection="1">
      <alignment horizontal="center"/>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0" xfId="0" applyFont="1" applyFill="1" applyBorder="1" applyAlignment="1" applyProtection="1">
      <alignment horizontal="center"/>
    </xf>
    <xf numFmtId="10" fontId="10" fillId="3" borderId="0"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0" fontId="0" fillId="0" borderId="0" xfId="0" applyNumberFormat="1" applyBorder="1" applyAlignment="1" applyProtection="1">
      <alignment horizontal="center"/>
    </xf>
    <xf numFmtId="0" fontId="1" fillId="0" borderId="0" xfId="0" applyFont="1" applyBorder="1" applyAlignment="1" applyProtection="1"/>
    <xf numFmtId="0" fontId="0" fillId="0" borderId="0" xfId="0" applyNumberFormat="1" applyBorder="1" applyAlignment="1" applyProtection="1">
      <alignment horizontal="left"/>
    </xf>
    <xf numFmtId="0" fontId="10" fillId="7" borderId="15" xfId="0" applyNumberFormat="1" applyFont="1" applyFill="1" applyBorder="1" applyAlignment="1" applyProtection="1">
      <alignment horizontal="center"/>
    </xf>
    <xf numFmtId="0" fontId="0" fillId="0" borderId="4" xfId="0" applyNumberFormat="1" applyBorder="1" applyAlignment="1" applyProtection="1">
      <alignment horizontal="center"/>
    </xf>
    <xf numFmtId="0" fontId="0" fillId="0" borderId="5" xfId="0" applyNumberFormat="1" applyBorder="1" applyAlignment="1" applyProtection="1">
      <alignment horizontal="center"/>
    </xf>
    <xf numFmtId="10" fontId="0" fillId="0" borderId="6" xfId="0" applyNumberFormat="1" applyBorder="1" applyAlignment="1" applyProtection="1">
      <alignment horizontal="center"/>
    </xf>
    <xf numFmtId="165" fontId="0" fillId="0" borderId="6" xfId="0" applyNumberFormat="1" applyBorder="1" applyAlignment="1" applyProtection="1">
      <alignment horizontal="center"/>
    </xf>
    <xf numFmtId="0" fontId="0" fillId="0" borderId="6" xfId="0" applyNumberFormat="1" applyBorder="1" applyAlignment="1" applyProtection="1">
      <alignment horizontal="center"/>
    </xf>
    <xf numFmtId="167" fontId="0" fillId="0" borderId="6" xfId="0" applyNumberFormat="1" applyBorder="1" applyAlignment="1" applyProtection="1">
      <alignment horizontal="center"/>
    </xf>
    <xf numFmtId="167" fontId="0" fillId="3" borderId="6" xfId="0" applyNumberFormat="1" applyFill="1" applyBorder="1" applyAlignment="1" applyProtection="1">
      <alignment horizontal="center"/>
    </xf>
    <xf numFmtId="0" fontId="0" fillId="0" borderId="8" xfId="0" applyNumberFormat="1" applyBorder="1" applyAlignment="1" applyProtection="1">
      <alignment horizontal="center"/>
    </xf>
    <xf numFmtId="0" fontId="29" fillId="0" borderId="4" xfId="0" applyFont="1" applyBorder="1" applyProtection="1"/>
    <xf numFmtId="0" fontId="35" fillId="0" borderId="19" xfId="0" applyFont="1" applyBorder="1" applyAlignment="1">
      <alignment horizontal="left" vertical="center" wrapText="1"/>
    </xf>
    <xf numFmtId="0" fontId="35" fillId="0" borderId="20" xfId="0" applyFont="1" applyBorder="1" applyAlignment="1">
      <alignment horizontal="left" vertical="center" wrapText="1"/>
    </xf>
    <xf numFmtId="0" fontId="35" fillId="0" borderId="15" xfId="0" applyFont="1" applyBorder="1" applyAlignment="1">
      <alignment horizontal="left" vertical="center" wrapText="1"/>
    </xf>
    <xf numFmtId="0" fontId="35" fillId="0" borderId="17" xfId="0" applyFont="1" applyBorder="1" applyAlignment="1">
      <alignment horizontal="left" vertical="center" wrapText="1"/>
    </xf>
    <xf numFmtId="0" fontId="42" fillId="3" borderId="15" xfId="0" applyFont="1" applyFill="1" applyBorder="1" applyAlignment="1">
      <alignment horizontal="left" vertical="center" wrapText="1"/>
    </xf>
    <xf numFmtId="0" fontId="42" fillId="3" borderId="17" xfId="0" applyFont="1" applyFill="1" applyBorder="1" applyAlignment="1">
      <alignment horizontal="left" vertical="center" wrapText="1"/>
    </xf>
    <xf numFmtId="0" fontId="35" fillId="0" borderId="15" xfId="0" applyFont="1" applyBorder="1" applyAlignment="1">
      <alignment horizontal="left" vertical="center"/>
    </xf>
    <xf numFmtId="0" fontId="35" fillId="0" borderId="17" xfId="0" applyFont="1" applyBorder="1" applyAlignment="1">
      <alignment horizontal="left"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48" fillId="4" borderId="9" xfId="0" applyFont="1" applyFill="1" applyBorder="1" applyAlignment="1" applyProtection="1">
      <alignment horizontal="center" vertical="center" wrapText="1"/>
    </xf>
    <xf numFmtId="0" fontId="48" fillId="4" borderId="10" xfId="0" applyFont="1" applyFill="1" applyBorder="1" applyAlignment="1" applyProtection="1">
      <alignment horizontal="center" vertical="center"/>
    </xf>
    <xf numFmtId="0" fontId="48" fillId="4" borderId="11" xfId="0" applyFont="1" applyFill="1" applyBorder="1" applyAlignment="1" applyProtection="1">
      <alignment horizontal="center" vertical="center"/>
    </xf>
    <xf numFmtId="0" fontId="50" fillId="4" borderId="37" xfId="0" applyFont="1" applyFill="1" applyBorder="1" applyAlignment="1">
      <alignment horizontal="center" vertical="center"/>
    </xf>
    <xf numFmtId="0" fontId="50" fillId="4" borderId="12" xfId="0" applyFont="1" applyFill="1" applyBorder="1" applyAlignment="1">
      <alignment horizontal="center" vertical="center"/>
    </xf>
    <xf numFmtId="0" fontId="50" fillId="4" borderId="40" xfId="0" applyFont="1" applyFill="1" applyBorder="1" applyAlignment="1">
      <alignment horizontal="center" vertical="center"/>
    </xf>
    <xf numFmtId="0" fontId="42" fillId="0" borderId="4" xfId="0" applyFont="1" applyBorder="1" applyAlignment="1">
      <alignment horizontal="center" vertical="center" wrapText="1"/>
    </xf>
    <xf numFmtId="0" fontId="52" fillId="0" borderId="0" xfId="0" applyFont="1" applyBorder="1" applyAlignment="1">
      <alignment horizontal="center" vertical="center"/>
    </xf>
    <xf numFmtId="0" fontId="52" fillId="0" borderId="5" xfId="0" applyFont="1" applyBorder="1" applyAlignment="1">
      <alignment horizontal="center" vertical="center"/>
    </xf>
    <xf numFmtId="0" fontId="42" fillId="0" borderId="38" xfId="0" applyFont="1" applyBorder="1" applyAlignment="1">
      <alignment horizontal="left" vertical="center" wrapText="1" indent="1"/>
    </xf>
    <xf numFmtId="0" fontId="42" fillId="0" borderId="24" xfId="0" applyFont="1" applyBorder="1" applyAlignment="1">
      <alignment horizontal="left" vertical="center" wrapText="1" indent="1"/>
    </xf>
    <xf numFmtId="0" fontId="42" fillId="0" borderId="42" xfId="0" applyFont="1" applyBorder="1" applyAlignment="1">
      <alignment horizontal="left" vertical="center" wrapText="1" inden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50" fillId="4" borderId="35" xfId="0" applyFont="1" applyFill="1" applyBorder="1" applyAlignment="1">
      <alignment horizontal="center" vertical="center"/>
    </xf>
    <xf numFmtId="0" fontId="50" fillId="4" borderId="36" xfId="0" applyFont="1" applyFill="1" applyBorder="1" applyAlignment="1">
      <alignment horizontal="center" vertical="center"/>
    </xf>
    <xf numFmtId="0" fontId="50" fillId="4" borderId="41" xfId="0" applyFont="1" applyFill="1" applyBorder="1" applyAlignment="1">
      <alignment horizontal="center" vertical="center"/>
    </xf>
    <xf numFmtId="0" fontId="51" fillId="0" borderId="0" xfId="0" applyFont="1" applyBorder="1" applyAlignment="1">
      <alignment horizontal="center" vertical="center"/>
    </xf>
    <xf numFmtId="0" fontId="51" fillId="0" borderId="5" xfId="0" applyFont="1" applyBorder="1" applyAlignment="1">
      <alignment horizontal="center" vertical="center"/>
    </xf>
    <xf numFmtId="0" fontId="42" fillId="0" borderId="37" xfId="0" applyFont="1" applyBorder="1" applyAlignment="1">
      <alignment horizontal="center" vertical="center" wrapText="1"/>
    </xf>
    <xf numFmtId="0" fontId="52" fillId="0" borderId="12" xfId="0" applyFont="1" applyBorder="1" applyAlignment="1">
      <alignment horizontal="center" vertical="center"/>
    </xf>
    <xf numFmtId="0" fontId="52" fillId="0" borderId="40" xfId="0" applyFont="1" applyBorder="1" applyAlignment="1">
      <alignment horizontal="center" vertical="center"/>
    </xf>
    <xf numFmtId="0" fontId="45" fillId="3" borderId="24" xfId="0" applyNumberFormat="1" applyFont="1" applyFill="1" applyBorder="1" applyAlignment="1">
      <alignment horizontal="left" vertical="top" wrapText="1"/>
    </xf>
    <xf numFmtId="0" fontId="45" fillId="3" borderId="24" xfId="0" applyNumberFormat="1" applyFont="1" applyFill="1" applyBorder="1" applyAlignment="1">
      <alignment horizontal="left" vertical="top"/>
    </xf>
    <xf numFmtId="0" fontId="45" fillId="3" borderId="42" xfId="0" applyNumberFormat="1" applyFont="1" applyFill="1" applyBorder="1" applyAlignment="1">
      <alignment horizontal="left" vertical="top"/>
    </xf>
    <xf numFmtId="0" fontId="45" fillId="3" borderId="0" xfId="0" applyNumberFormat="1" applyFont="1" applyFill="1" applyBorder="1" applyAlignment="1">
      <alignment horizontal="left" vertical="top"/>
    </xf>
    <xf numFmtId="0" fontId="45" fillId="3" borderId="5" xfId="0" applyNumberFormat="1" applyFont="1" applyFill="1" applyBorder="1" applyAlignment="1">
      <alignment horizontal="left" vertical="top"/>
    </xf>
    <xf numFmtId="0" fontId="18" fillId="5" borderId="37" xfId="0" applyFont="1" applyFill="1" applyBorder="1" applyAlignment="1" applyProtection="1">
      <alignment horizontal="center" vertical="center"/>
    </xf>
    <xf numFmtId="0" fontId="18" fillId="5" borderId="12" xfId="0" applyFont="1" applyFill="1" applyBorder="1" applyAlignment="1" applyProtection="1">
      <alignment horizontal="center" vertical="center"/>
    </xf>
    <xf numFmtId="0" fontId="18" fillId="5" borderId="40" xfId="0" applyFont="1" applyFill="1" applyBorder="1" applyAlignment="1" applyProtection="1">
      <alignment horizontal="center" vertical="center"/>
    </xf>
    <xf numFmtId="0" fontId="34" fillId="4" borderId="9"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10" fillId="0" borderId="39" xfId="0" applyFont="1" applyBorder="1" applyAlignment="1" applyProtection="1">
      <alignment horizontal="center" vertical="center" wrapText="1"/>
    </xf>
    <xf numFmtId="0" fontId="10" fillId="0" borderId="27" xfId="0" applyFont="1" applyBorder="1" applyAlignment="1" applyProtection="1">
      <alignment horizontal="center" vertical="center" wrapText="1"/>
    </xf>
    <xf numFmtId="0" fontId="10" fillId="0" borderId="43" xfId="0" applyFont="1" applyBorder="1" applyAlignment="1" applyProtection="1">
      <alignment horizontal="center" vertical="center" wrapText="1"/>
    </xf>
    <xf numFmtId="0" fontId="9" fillId="0" borderId="2" xfId="0" applyFont="1" applyBorder="1" applyAlignment="1" applyProtection="1">
      <alignment horizontal="center" vertical="center"/>
    </xf>
    <xf numFmtId="0" fontId="4" fillId="0" borderId="4" xfId="0" applyFont="1" applyBorder="1" applyAlignment="1" applyProtection="1">
      <alignment horizontal="right" vertical="center"/>
    </xf>
    <xf numFmtId="0" fontId="4" fillId="0" borderId="0" xfId="0" applyFont="1" applyBorder="1" applyAlignment="1" applyProtection="1">
      <alignment horizontal="right" vertical="center"/>
    </xf>
    <xf numFmtId="0" fontId="10" fillId="0" borderId="0" xfId="0" applyFont="1" applyBorder="1" applyAlignment="1" applyProtection="1">
      <alignment horizontal="right" vertical="top" wrapText="1"/>
    </xf>
    <xf numFmtId="0" fontId="10" fillId="0" borderId="0" xfId="0" applyFont="1" applyAlignment="1" applyProtection="1">
      <alignment horizontal="right"/>
    </xf>
    <xf numFmtId="0" fontId="0" fillId="0" borderId="39" xfId="0" applyBorder="1" applyAlignment="1" applyProtection="1">
      <alignment horizontal="center"/>
    </xf>
    <xf numFmtId="0" fontId="0" fillId="0" borderId="27" xfId="0" applyBorder="1" applyAlignment="1" applyProtection="1">
      <alignment horizontal="center"/>
    </xf>
    <xf numFmtId="0" fontId="0" fillId="0" borderId="43" xfId="0" applyBorder="1" applyAlignment="1" applyProtection="1">
      <alignment horizontal="center"/>
    </xf>
    <xf numFmtId="0" fontId="0" fillId="0" borderId="14" xfId="0" applyBorder="1" applyAlignment="1" applyProtection="1">
      <alignment horizontal="center"/>
    </xf>
    <xf numFmtId="0" fontId="0" fillId="0" borderId="12" xfId="0" applyBorder="1" applyAlignment="1" applyProtection="1">
      <alignment horizontal="center"/>
    </xf>
    <xf numFmtId="0" fontId="0" fillId="0" borderId="13" xfId="0" applyBorder="1" applyAlignment="1" applyProtection="1">
      <alignment horizontal="center"/>
    </xf>
    <xf numFmtId="0" fontId="10" fillId="0" borderId="0" xfId="0" applyFont="1" applyBorder="1" applyAlignment="1" applyProtection="1">
      <alignment horizontal="right"/>
      <protection locked="0"/>
    </xf>
    <xf numFmtId="0" fontId="18" fillId="5" borderId="37" xfId="0"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18" fillId="5" borderId="40" xfId="0" applyFont="1" applyFill="1" applyBorder="1" applyAlignment="1" applyProtection="1">
      <alignment horizontal="center" vertical="center"/>
      <protection locked="0"/>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10" fillId="3" borderId="0" xfId="0" applyFont="1" applyFill="1" applyBorder="1" applyAlignment="1" applyProtection="1">
      <alignment horizontal="right" vertical="top"/>
    </xf>
    <xf numFmtId="0" fontId="77" fillId="0" borderId="0" xfId="0" applyFont="1" applyBorder="1" applyAlignment="1" applyProtection="1">
      <alignment horizontal="right"/>
      <protection locked="0"/>
    </xf>
    <xf numFmtId="0" fontId="0" fillId="0" borderId="21" xfId="0" applyBorder="1" applyAlignment="1" applyProtection="1">
      <alignment horizontal="right"/>
    </xf>
    <xf numFmtId="0" fontId="0" fillId="0" borderId="0" xfId="0" applyBorder="1" applyAlignment="1" applyProtection="1">
      <alignment horizontal="right"/>
    </xf>
    <xf numFmtId="0" fontId="34" fillId="4" borderId="35" xfId="0" applyFont="1" applyFill="1" applyBorder="1" applyAlignment="1" applyProtection="1">
      <alignment horizontal="center" vertical="center"/>
    </xf>
    <xf numFmtId="0" fontId="7" fillId="4" borderId="36" xfId="0" applyFont="1" applyFill="1" applyBorder="1" applyAlignment="1" applyProtection="1">
      <alignment horizontal="center" vertical="center"/>
    </xf>
    <xf numFmtId="0" fontId="7" fillId="4" borderId="41" xfId="0" applyFont="1" applyFill="1" applyBorder="1" applyAlignment="1" applyProtection="1">
      <alignment horizontal="center" vertical="center"/>
    </xf>
    <xf numFmtId="0" fontId="9" fillId="0" borderId="0" xfId="0" applyFont="1" applyBorder="1" applyAlignment="1" applyProtection="1">
      <alignment horizontal="right"/>
    </xf>
    <xf numFmtId="0" fontId="45" fillId="0" borderId="37" xfId="0" applyFont="1" applyBorder="1" applyAlignment="1" applyProtection="1">
      <alignment horizontal="center" vertical="center"/>
    </xf>
    <xf numFmtId="0" fontId="45" fillId="0" borderId="12" xfId="0" applyFont="1" applyBorder="1" applyAlignment="1" applyProtection="1">
      <alignment horizontal="center" vertical="center"/>
    </xf>
    <xf numFmtId="0" fontId="45" fillId="0" borderId="40" xfId="0" applyFont="1" applyBorder="1" applyAlignment="1" applyProtection="1">
      <alignment horizontal="center" vertical="center"/>
    </xf>
    <xf numFmtId="0" fontId="4" fillId="0" borderId="0" xfId="0" applyFont="1" applyBorder="1" applyAlignment="1" applyProtection="1">
      <alignment horizontal="right"/>
    </xf>
    <xf numFmtId="0" fontId="45" fillId="0" borderId="35" xfId="0" applyFont="1" applyBorder="1" applyAlignment="1" applyProtection="1">
      <alignment horizontal="center" vertical="center"/>
    </xf>
    <xf numFmtId="0" fontId="45" fillId="0" borderId="36" xfId="0" applyFont="1" applyBorder="1" applyAlignment="1" applyProtection="1">
      <alignment horizontal="center" vertical="center"/>
    </xf>
    <xf numFmtId="0" fontId="45" fillId="0" borderId="41" xfId="0" applyFont="1" applyBorder="1" applyAlignment="1" applyProtection="1">
      <alignment horizontal="center" vertical="center"/>
    </xf>
    <xf numFmtId="0" fontId="30" fillId="5" borderId="35" xfId="0" applyFont="1" applyFill="1" applyBorder="1" applyAlignment="1" applyProtection="1">
      <alignment horizontal="center"/>
    </xf>
    <xf numFmtId="0" fontId="30" fillId="5" borderId="36" xfId="0" applyFont="1" applyFill="1" applyBorder="1" applyAlignment="1" applyProtection="1">
      <alignment horizontal="center"/>
    </xf>
    <xf numFmtId="0" fontId="30" fillId="5" borderId="41" xfId="0" applyFont="1" applyFill="1" applyBorder="1" applyAlignment="1" applyProtection="1">
      <alignment horizontal="center"/>
    </xf>
    <xf numFmtId="0" fontId="30" fillId="4" borderId="37" xfId="0" applyFont="1" applyFill="1" applyBorder="1" applyAlignment="1" applyProtection="1">
      <alignment horizontal="center"/>
    </xf>
    <xf numFmtId="0" fontId="30" fillId="4" borderId="12" xfId="0" applyFont="1" applyFill="1" applyBorder="1" applyAlignment="1" applyProtection="1">
      <alignment horizontal="center"/>
    </xf>
    <xf numFmtId="0" fontId="30" fillId="4" borderId="40" xfId="0" applyFont="1" applyFill="1" applyBorder="1" applyAlignment="1" applyProtection="1">
      <alignment horizontal="center"/>
    </xf>
    <xf numFmtId="0" fontId="18" fillId="4" borderId="37" xfId="0" applyFont="1" applyFill="1" applyBorder="1" applyAlignment="1" applyProtection="1">
      <alignment horizontal="center"/>
    </xf>
    <xf numFmtId="0" fontId="18" fillId="4" borderId="12" xfId="0" applyFont="1" applyFill="1" applyBorder="1" applyAlignment="1" applyProtection="1">
      <alignment horizontal="center"/>
    </xf>
    <xf numFmtId="0" fontId="18" fillId="4" borderId="40" xfId="0" applyFont="1" applyFill="1" applyBorder="1" applyAlignment="1" applyProtection="1">
      <alignment horizontal="center"/>
    </xf>
    <xf numFmtId="0" fontId="45" fillId="0" borderId="0" xfId="0" applyFont="1" applyBorder="1" applyAlignment="1" applyProtection="1">
      <alignment horizontal="right" vertical="center"/>
    </xf>
    <xf numFmtId="0" fontId="0" fillId="0" borderId="0" xfId="0" applyAlignment="1" applyProtection="1">
      <alignment horizontal="right"/>
    </xf>
    <xf numFmtId="0" fontId="23" fillId="4" borderId="9" xfId="0" applyFont="1" applyFill="1" applyBorder="1" applyAlignment="1" applyProtection="1">
      <alignment horizontal="center" vertical="center"/>
    </xf>
    <xf numFmtId="0" fontId="10" fillId="0" borderId="0" xfId="0" applyFont="1" applyBorder="1" applyAlignment="1" applyProtection="1">
      <alignment horizontal="right"/>
    </xf>
    <xf numFmtId="0" fontId="7" fillId="4" borderId="2"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165" fontId="3" fillId="2" borderId="6" xfId="0" applyNumberFormat="1" applyFont="1" applyFill="1" applyBorder="1" applyAlignment="1" applyProtection="1">
      <alignment horizontal="center" vertical="center"/>
      <protection locked="0"/>
    </xf>
    <xf numFmtId="49" fontId="3" fillId="2" borderId="6" xfId="0" applyNumberFormat="1" applyFont="1" applyFill="1" applyBorder="1" applyAlignment="1" applyProtection="1">
      <alignment horizontal="left" vertical="center"/>
      <protection locked="0"/>
    </xf>
    <xf numFmtId="49" fontId="3" fillId="2" borderId="6" xfId="0" applyNumberFormat="1" applyFont="1" applyFill="1" applyBorder="1" applyAlignment="1" applyProtection="1">
      <alignment vertical="center"/>
      <protection locked="0"/>
    </xf>
    <xf numFmtId="0" fontId="0" fillId="4" borderId="6" xfId="0" applyFont="1" applyFill="1" applyBorder="1" applyAlignment="1" applyProtection="1">
      <alignment horizontal="left"/>
    </xf>
    <xf numFmtId="165" fontId="3" fillId="2" borderId="6" xfId="0" applyNumberFormat="1" applyFont="1" applyFill="1" applyBorder="1" applyAlignment="1" applyProtection="1">
      <alignment horizontal="left" vertical="center"/>
      <protection locked="0"/>
    </xf>
    <xf numFmtId="0" fontId="13" fillId="0" borderId="2" xfId="0" applyFont="1" applyBorder="1" applyAlignment="1" applyProtection="1">
      <alignment horizontal="center" vertical="top" wrapText="1"/>
    </xf>
    <xf numFmtId="0" fontId="13" fillId="0" borderId="0" xfId="0" applyFont="1" applyBorder="1" applyAlignment="1" applyProtection="1">
      <alignment horizontal="center" vertical="top" wrapText="1"/>
    </xf>
    <xf numFmtId="0" fontId="34" fillId="4" borderId="10" xfId="0" applyFont="1" applyFill="1" applyBorder="1" applyAlignment="1" applyProtection="1">
      <alignment horizontal="center" vertical="center"/>
    </xf>
    <xf numFmtId="0" fontId="23" fillId="4" borderId="10" xfId="0" applyFont="1" applyFill="1" applyBorder="1" applyAlignment="1" applyProtection="1">
      <alignment horizontal="center" vertical="center"/>
    </xf>
    <xf numFmtId="0" fontId="23" fillId="4" borderId="11" xfId="0" applyFont="1" applyFill="1" applyBorder="1" applyAlignment="1" applyProtection="1">
      <alignment horizontal="center" vertical="center"/>
    </xf>
    <xf numFmtId="0" fontId="45" fillId="3" borderId="35" xfId="0" applyFont="1" applyFill="1" applyBorder="1" applyAlignment="1" applyProtection="1">
      <alignment horizontal="center" vertical="center"/>
    </xf>
    <xf numFmtId="0" fontId="45" fillId="3" borderId="36" xfId="0" applyFont="1" applyFill="1" applyBorder="1" applyAlignment="1" applyProtection="1">
      <alignment horizontal="center" vertical="center"/>
    </xf>
    <xf numFmtId="0" fontId="45" fillId="3" borderId="41" xfId="0" applyFont="1" applyFill="1" applyBorder="1" applyAlignment="1" applyProtection="1">
      <alignment horizontal="center" vertical="center"/>
    </xf>
    <xf numFmtId="0" fontId="35" fillId="0" borderId="14" xfId="0" applyFont="1" applyBorder="1" applyAlignment="1" applyProtection="1">
      <alignment horizontal="center" wrapText="1"/>
    </xf>
    <xf numFmtId="0" fontId="35" fillId="0" borderId="12" xfId="0" applyFont="1" applyBorder="1" applyAlignment="1" applyProtection="1">
      <alignment horizontal="center" wrapText="1"/>
    </xf>
    <xf numFmtId="0" fontId="0" fillId="0" borderId="4" xfId="0" applyBorder="1" applyAlignment="1" applyProtection="1">
      <alignment horizontal="right"/>
    </xf>
    <xf numFmtId="0" fontId="10" fillId="0" borderId="4" xfId="0" applyFont="1" applyBorder="1" applyAlignment="1" applyProtection="1">
      <alignment horizontal="right"/>
    </xf>
    <xf numFmtId="0" fontId="0" fillId="3" borderId="4" xfId="0" applyFont="1" applyFill="1" applyBorder="1" applyAlignment="1" applyProtection="1">
      <alignment horizontal="right"/>
    </xf>
    <xf numFmtId="0" fontId="0" fillId="3" borderId="0" xfId="0" applyFont="1" applyFill="1" applyBorder="1" applyAlignment="1" applyProtection="1">
      <alignment horizontal="right"/>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53" fillId="4" borderId="37" xfId="0" applyFont="1" applyFill="1" applyBorder="1" applyAlignment="1" applyProtection="1">
      <alignment horizontal="center" vertical="center"/>
    </xf>
    <xf numFmtId="0" fontId="53" fillId="4" borderId="12" xfId="0" applyFont="1" applyFill="1" applyBorder="1" applyAlignment="1" applyProtection="1">
      <alignment horizontal="center" vertical="center"/>
    </xf>
    <xf numFmtId="0" fontId="53" fillId="4" borderId="40" xfId="0" applyFont="1" applyFill="1" applyBorder="1" applyAlignment="1" applyProtection="1">
      <alignment horizontal="center" vertical="center"/>
    </xf>
    <xf numFmtId="0" fontId="1" fillId="4" borderId="14" xfId="0" applyFont="1" applyFill="1" applyBorder="1" applyAlignment="1" applyProtection="1">
      <alignment horizontal="center" vertical="center" wrapText="1"/>
    </xf>
    <xf numFmtId="0" fontId="1" fillId="4" borderId="13"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xf>
    <xf numFmtId="0" fontId="37" fillId="5" borderId="12" xfId="0" applyFont="1" applyFill="1" applyBorder="1" applyAlignment="1" applyProtection="1">
      <alignment horizontal="center" vertical="center"/>
    </xf>
    <xf numFmtId="0" fontId="37" fillId="5" borderId="40" xfId="0" applyFont="1" applyFill="1" applyBorder="1" applyAlignment="1" applyProtection="1">
      <alignment horizontal="center" vertical="center"/>
    </xf>
    <xf numFmtId="0" fontId="34" fillId="4" borderId="9" xfId="0" applyFont="1" applyFill="1" applyBorder="1" applyAlignment="1" applyProtection="1">
      <alignment horizontal="center" vertical="center" wrapText="1"/>
    </xf>
    <xf numFmtId="0" fontId="34" fillId="4" borderId="10" xfId="0" applyFont="1" applyFill="1" applyBorder="1" applyAlignment="1" applyProtection="1">
      <alignment horizontal="center" vertical="center" wrapText="1"/>
    </xf>
    <xf numFmtId="0" fontId="34" fillId="4" borderId="11" xfId="0" applyFont="1" applyFill="1" applyBorder="1" applyAlignment="1" applyProtection="1">
      <alignment horizontal="center" vertical="center" wrapText="1"/>
    </xf>
    <xf numFmtId="38" fontId="32" fillId="0" borderId="35" xfId="0" applyNumberFormat="1" applyFont="1" applyBorder="1" applyAlignment="1" applyProtection="1">
      <alignment horizontal="center" vertical="center"/>
    </xf>
    <xf numFmtId="38" fontId="32" fillId="0" borderId="36" xfId="0" applyNumberFormat="1" applyFont="1" applyBorder="1" applyAlignment="1" applyProtection="1">
      <alignment horizontal="center" vertical="center"/>
    </xf>
    <xf numFmtId="38" fontId="32" fillId="0" borderId="41" xfId="0" applyNumberFormat="1" applyFont="1" applyBorder="1" applyAlignment="1" applyProtection="1">
      <alignment horizontal="center" vertical="center"/>
    </xf>
    <xf numFmtId="0" fontId="24" fillId="0" borderId="37" xfId="0" applyFont="1" applyBorder="1" applyAlignment="1" applyProtection="1">
      <alignment horizontal="center" vertical="center" wrapText="1"/>
    </xf>
    <xf numFmtId="0" fontId="24" fillId="0" borderId="12" xfId="0" applyFont="1" applyBorder="1" applyAlignment="1" applyProtection="1">
      <alignment horizontal="center" vertical="center" wrapText="1"/>
    </xf>
    <xf numFmtId="0" fontId="24" fillId="0" borderId="40" xfId="0" applyFont="1" applyBorder="1" applyAlignment="1" applyProtection="1">
      <alignment horizontal="center" vertical="center" wrapText="1"/>
    </xf>
    <xf numFmtId="0" fontId="0" fillId="0" borderId="38" xfId="0" applyBorder="1" applyAlignment="1" applyProtection="1">
      <alignment horizontal="left" vertical="top"/>
    </xf>
    <xf numFmtId="0" fontId="0" fillId="0" borderId="24" xfId="0" applyBorder="1" applyAlignment="1" applyProtection="1">
      <alignment horizontal="left" vertical="top"/>
    </xf>
    <xf numFmtId="0" fontId="0" fillId="0" borderId="42" xfId="0" applyBorder="1" applyAlignment="1" applyProtection="1">
      <alignment horizontal="left" vertical="top"/>
    </xf>
    <xf numFmtId="0" fontId="1" fillId="4" borderId="14"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13" xfId="0" applyFont="1" applyFill="1" applyBorder="1" applyAlignment="1" applyProtection="1">
      <alignment horizontal="center" vertical="center"/>
    </xf>
    <xf numFmtId="0" fontId="0" fillId="3" borderId="4" xfId="0" applyFill="1" applyBorder="1" applyAlignment="1" applyProtection="1">
      <alignment horizontal="right"/>
    </xf>
    <xf numFmtId="0" fontId="0" fillId="3" borderId="0" xfId="0" applyFill="1" applyBorder="1" applyAlignment="1" applyProtection="1">
      <alignment horizontal="right"/>
    </xf>
    <xf numFmtId="0" fontId="0" fillId="3" borderId="0" xfId="0" applyFill="1" applyBorder="1" applyAlignment="1" applyProtection="1">
      <alignment horizontal="right"/>
      <protection locked="0"/>
    </xf>
    <xf numFmtId="0" fontId="55" fillId="4" borderId="9" xfId="0" applyFont="1" applyFill="1" applyBorder="1" applyAlignment="1" applyProtection="1">
      <alignment horizontal="center" vertical="center"/>
    </xf>
    <xf numFmtId="0" fontId="55" fillId="4" borderId="10" xfId="0" applyFont="1" applyFill="1" applyBorder="1" applyAlignment="1" applyProtection="1">
      <alignment horizontal="center" vertical="center"/>
    </xf>
    <xf numFmtId="0" fontId="55" fillId="4" borderId="11" xfId="0" applyFont="1" applyFill="1" applyBorder="1" applyAlignment="1" applyProtection="1">
      <alignment horizontal="center" vertical="center"/>
    </xf>
    <xf numFmtId="0" fontId="74" fillId="5" borderId="37" xfId="0" applyFont="1" applyFill="1" applyBorder="1" applyAlignment="1" applyProtection="1">
      <alignment horizontal="center" vertical="center"/>
    </xf>
    <xf numFmtId="0" fontId="74" fillId="5" borderId="12" xfId="0" applyFont="1" applyFill="1" applyBorder="1" applyAlignment="1" applyProtection="1">
      <alignment horizontal="center" vertical="center"/>
    </xf>
    <xf numFmtId="0" fontId="74" fillId="5" borderId="40" xfId="0" applyFont="1" applyFill="1" applyBorder="1" applyAlignment="1" applyProtection="1">
      <alignment horizontal="center" vertical="center"/>
    </xf>
    <xf numFmtId="0" fontId="38" fillId="0" borderId="35" xfId="0" applyFont="1" applyBorder="1" applyAlignment="1" applyProtection="1">
      <alignment horizontal="center" vertical="top" wrapText="1"/>
    </xf>
    <xf numFmtId="0" fontId="38" fillId="0" borderId="36" xfId="0" applyFont="1" applyBorder="1" applyAlignment="1" applyProtection="1">
      <alignment horizontal="center" vertical="top" wrapText="1"/>
    </xf>
    <xf numFmtId="0" fontId="38" fillId="0" borderId="41" xfId="0" applyFont="1" applyBorder="1" applyAlignment="1" applyProtection="1">
      <alignment horizontal="center" vertical="top" wrapText="1"/>
    </xf>
    <xf numFmtId="0" fontId="20" fillId="7" borderId="15" xfId="0" applyNumberFormat="1" applyFont="1" applyFill="1" applyBorder="1" applyAlignment="1" applyProtection="1">
      <alignment horizontal="left"/>
    </xf>
    <xf numFmtId="0" fontId="1" fillId="0" borderId="14" xfId="0" applyFont="1" applyBorder="1" applyAlignment="1" applyProtection="1">
      <alignment horizontal="left"/>
    </xf>
    <xf numFmtId="0" fontId="1" fillId="0" borderId="12" xfId="0" applyFont="1" applyBorder="1" applyAlignment="1" applyProtection="1">
      <alignment horizontal="left"/>
    </xf>
    <xf numFmtId="0" fontId="1" fillId="0" borderId="13" xfId="0" applyFont="1" applyBorder="1" applyAlignment="1" applyProtection="1">
      <alignment horizontal="left"/>
    </xf>
    <xf numFmtId="0" fontId="1" fillId="0" borderId="14"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right"/>
    </xf>
    <xf numFmtId="0" fontId="24" fillId="3" borderId="37" xfId="0" applyFont="1" applyFill="1" applyBorder="1" applyAlignment="1" applyProtection="1">
      <alignment horizontal="left"/>
    </xf>
    <xf numFmtId="0" fontId="24" fillId="3" borderId="12" xfId="0" applyFont="1" applyFill="1" applyBorder="1" applyAlignment="1" applyProtection="1">
      <alignment horizontal="left"/>
    </xf>
    <xf numFmtId="0" fontId="24" fillId="3" borderId="40" xfId="0" applyFont="1" applyFill="1" applyBorder="1" applyAlignment="1" applyProtection="1">
      <alignment horizontal="left"/>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13" xfId="0" applyFont="1" applyFill="1" applyBorder="1" applyAlignment="1" applyProtection="1">
      <alignment horizontal="right" wrapText="1"/>
    </xf>
    <xf numFmtId="0" fontId="40" fillId="4" borderId="9" xfId="0" applyFont="1" applyFill="1" applyBorder="1" applyAlignment="1" applyProtection="1">
      <alignment horizontal="center" vertical="center"/>
    </xf>
    <xf numFmtId="0" fontId="40" fillId="4" borderId="10" xfId="0" applyFont="1" applyFill="1" applyBorder="1" applyAlignment="1" applyProtection="1">
      <alignment horizontal="center" vertical="center"/>
    </xf>
    <xf numFmtId="0" fontId="40" fillId="4" borderId="11" xfId="0" applyFont="1" applyFill="1" applyBorder="1" applyAlignment="1" applyProtection="1">
      <alignment horizontal="center" vertical="center"/>
    </xf>
    <xf numFmtId="0" fontId="38" fillId="3" borderId="35" xfId="0" applyFont="1" applyFill="1" applyBorder="1" applyAlignment="1" applyProtection="1">
      <alignment horizontal="center" vertical="center" wrapText="1"/>
    </xf>
    <xf numFmtId="0" fontId="38" fillId="3" borderId="36" xfId="0" applyFont="1" applyFill="1" applyBorder="1" applyAlignment="1" applyProtection="1">
      <alignment horizontal="center" vertical="center"/>
    </xf>
    <xf numFmtId="0" fontId="38" fillId="3" borderId="41" xfId="0" applyFont="1" applyFill="1" applyBorder="1" applyAlignment="1" applyProtection="1">
      <alignment horizontal="center" vertical="center"/>
    </xf>
    <xf numFmtId="0" fontId="33" fillId="7" borderId="37" xfId="0" applyFont="1" applyFill="1" applyBorder="1" applyAlignment="1" applyProtection="1">
      <alignment horizontal="left"/>
    </xf>
    <xf numFmtId="0" fontId="33" fillId="7" borderId="12" xfId="0" applyFont="1" applyFill="1" applyBorder="1" applyAlignment="1" applyProtection="1">
      <alignment horizontal="left"/>
    </xf>
    <xf numFmtId="0" fontId="33" fillId="7" borderId="40" xfId="0" applyFont="1" applyFill="1" applyBorder="1" applyAlignment="1" applyProtection="1">
      <alignment horizontal="left"/>
    </xf>
    <xf numFmtId="0" fontId="0" fillId="3" borderId="14" xfId="0" applyFont="1" applyFill="1" applyBorder="1" applyAlignment="1" applyProtection="1">
      <alignment horizontal="right" wrapText="1"/>
    </xf>
    <xf numFmtId="0" fontId="0" fillId="3" borderId="12" xfId="0" applyFont="1" applyFill="1" applyBorder="1" applyAlignment="1" applyProtection="1">
      <alignment horizontal="right" wrapText="1"/>
    </xf>
    <xf numFmtId="0" fontId="0" fillId="3" borderId="13" xfId="0" applyFont="1" applyFill="1" applyBorder="1" applyAlignment="1" applyProtection="1">
      <alignment horizontal="right" wrapText="1"/>
    </xf>
    <xf numFmtId="0" fontId="10" fillId="3" borderId="15" xfId="0" applyFont="1" applyFill="1" applyBorder="1" applyAlignment="1" applyProtection="1">
      <alignment horizontal="right" wrapText="1"/>
    </xf>
    <xf numFmtId="0" fontId="20" fillId="7" borderId="14" xfId="0" applyNumberFormat="1" applyFont="1" applyFill="1" applyBorder="1" applyAlignment="1" applyProtection="1">
      <alignment horizontal="right"/>
    </xf>
    <xf numFmtId="0" fontId="20" fillId="7" borderId="12" xfId="0" applyNumberFormat="1" applyFont="1" applyFill="1" applyBorder="1" applyAlignment="1" applyProtection="1">
      <alignment horizontal="right"/>
    </xf>
    <xf numFmtId="0" fontId="20" fillId="7" borderId="13" xfId="0" applyNumberFormat="1" applyFont="1" applyFill="1" applyBorder="1" applyAlignment="1" applyProtection="1">
      <alignment horizontal="right"/>
    </xf>
    <xf numFmtId="0" fontId="23" fillId="4" borderId="9" xfId="0" applyFont="1" applyFill="1" applyBorder="1" applyAlignment="1">
      <alignment horizontal="center" vertical="center" wrapText="1"/>
    </xf>
    <xf numFmtId="0" fontId="23" fillId="4" borderId="10" xfId="0" applyFont="1" applyFill="1" applyBorder="1" applyAlignment="1">
      <alignment horizontal="center" vertical="center"/>
    </xf>
    <xf numFmtId="0" fontId="23" fillId="4" borderId="11" xfId="0" applyFont="1" applyFill="1" applyBorder="1" applyAlignment="1">
      <alignment horizontal="center" vertical="center"/>
    </xf>
    <xf numFmtId="0" fontId="1" fillId="0" borderId="1" xfId="0" applyFont="1" applyBorder="1" applyAlignment="1">
      <alignment horizontal="center" vertical="center"/>
    </xf>
    <xf numFmtId="0" fontId="0" fillId="0" borderId="2" xfId="0" applyFont="1" applyBorder="1" applyAlignment="1">
      <alignment horizontal="center" vertical="center"/>
    </xf>
    <xf numFmtId="0" fontId="0" fillId="0" borderId="36" xfId="0" applyFont="1" applyBorder="1" applyAlignment="1">
      <alignment horizontal="center" vertical="center"/>
    </xf>
    <xf numFmtId="0" fontId="0" fillId="0" borderId="41" xfId="0" applyFont="1" applyBorder="1" applyAlignment="1">
      <alignment horizontal="center" vertical="center"/>
    </xf>
    <xf numFmtId="0" fontId="1" fillId="0" borderId="12" xfId="0" applyFont="1" applyBorder="1" applyAlignment="1">
      <alignment horizontal="left" wrapText="1"/>
    </xf>
    <xf numFmtId="0" fontId="1" fillId="0" borderId="40" xfId="0" applyFont="1" applyBorder="1" applyAlignment="1">
      <alignment horizontal="left" wrapText="1"/>
    </xf>
    <xf numFmtId="0" fontId="0" fillId="0" borderId="15" xfId="0" applyBorder="1" applyAlignment="1">
      <alignment horizontal="left" vertical="center" wrapText="1" indent="1"/>
    </xf>
    <xf numFmtId="0" fontId="0" fillId="0" borderId="17" xfId="0" applyBorder="1" applyAlignment="1">
      <alignment horizontal="left" vertical="center" wrapText="1" indent="1"/>
    </xf>
    <xf numFmtId="0" fontId="10" fillId="3" borderId="15" xfId="0" applyFont="1" applyFill="1" applyBorder="1" applyAlignment="1">
      <alignment horizontal="left" vertical="center" wrapText="1" indent="1"/>
    </xf>
    <xf numFmtId="0" fontId="10" fillId="3" borderId="17" xfId="0" applyFont="1" applyFill="1" applyBorder="1" applyAlignment="1">
      <alignment horizontal="left" vertical="center" wrapText="1" indent="1"/>
    </xf>
    <xf numFmtId="0" fontId="10" fillId="0" borderId="15" xfId="0" applyFont="1" applyBorder="1" applyAlignment="1">
      <alignment horizontal="left" vertical="center" wrapText="1" indent="1"/>
    </xf>
    <xf numFmtId="0" fontId="10" fillId="0" borderId="17" xfId="0" applyFont="1" applyBorder="1" applyAlignment="1">
      <alignment horizontal="left" vertical="center" wrapText="1" indent="1"/>
    </xf>
    <xf numFmtId="0" fontId="20" fillId="0" borderId="15" xfId="0" applyFont="1" applyBorder="1" applyAlignment="1">
      <alignment horizontal="left" vertical="center" wrapText="1" indent="1"/>
    </xf>
    <xf numFmtId="0" fontId="20" fillId="0" borderId="17" xfId="0" applyFont="1" applyBorder="1" applyAlignment="1">
      <alignment horizontal="left" vertical="center" wrapText="1" indent="1"/>
    </xf>
    <xf numFmtId="0" fontId="10" fillId="0" borderId="14" xfId="0" applyFont="1" applyBorder="1" applyAlignment="1">
      <alignment horizontal="left" vertical="center" wrapText="1" indent="1"/>
    </xf>
    <xf numFmtId="0" fontId="10" fillId="0" borderId="12" xfId="0" applyFont="1" applyBorder="1" applyAlignment="1">
      <alignment horizontal="left" vertical="center" wrapText="1" indent="1"/>
    </xf>
    <xf numFmtId="0" fontId="10" fillId="0" borderId="40" xfId="0" applyFont="1" applyBorder="1" applyAlignment="1">
      <alignment horizontal="left" vertical="center" wrapText="1" indent="1"/>
    </xf>
    <xf numFmtId="0" fontId="10" fillId="0" borderId="15" xfId="0" applyFont="1" applyBorder="1" applyAlignment="1">
      <alignment horizontal="left" vertical="center" wrapText="1"/>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10" fillId="0" borderId="14" xfId="0" applyFont="1" applyBorder="1" applyAlignment="1">
      <alignment horizontal="left" vertical="center" wrapText="1"/>
    </xf>
    <xf numFmtId="0" fontId="10" fillId="0" borderId="12" xfId="0" applyFont="1" applyBorder="1" applyAlignment="1">
      <alignment horizontal="left" vertical="center" wrapText="1"/>
    </xf>
    <xf numFmtId="0" fontId="10" fillId="0" borderId="40" xfId="0" applyFont="1" applyBorder="1" applyAlignment="1">
      <alignment horizontal="left" vertical="center" wrapText="1"/>
    </xf>
    <xf numFmtId="0" fontId="0" fillId="0" borderId="7"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68" fillId="8" borderId="12" xfId="0" applyFont="1" applyFill="1" applyBorder="1" applyAlignment="1">
      <alignment horizontal="center" vertical="center"/>
    </xf>
    <xf numFmtId="0" fontId="68" fillId="8" borderId="13" xfId="0" applyFont="1" applyFill="1" applyBorder="1" applyAlignment="1">
      <alignment horizontal="center" vertical="center"/>
    </xf>
    <xf numFmtId="0" fontId="30" fillId="0" borderId="0" xfId="0" applyFont="1" applyBorder="1" applyAlignment="1">
      <alignment horizontal="left" vertical="center" wrapText="1"/>
    </xf>
    <xf numFmtId="0" fontId="83" fillId="0" borderId="0" xfId="0" applyFont="1" applyBorder="1" applyAlignment="1">
      <alignment horizontal="left" vertical="center" wrapText="1"/>
    </xf>
    <xf numFmtId="0" fontId="0" fillId="0" borderId="27" xfId="0" applyBorder="1" applyAlignment="1">
      <alignment horizontal="left"/>
    </xf>
    <xf numFmtId="0" fontId="35" fillId="0" borderId="24" xfId="0" applyFont="1" applyBorder="1" applyAlignment="1">
      <alignment horizontal="center" vertical="top" wrapText="1"/>
    </xf>
    <xf numFmtId="0" fontId="35" fillId="0" borderId="24" xfId="0" applyFont="1" applyBorder="1" applyAlignment="1">
      <alignment horizontal="center" vertical="top"/>
    </xf>
    <xf numFmtId="0" fontId="0" fillId="0" borderId="6" xfId="0" applyBorder="1" applyAlignment="1">
      <alignment horizontal="center" vertical="top"/>
    </xf>
    <xf numFmtId="0" fontId="37" fillId="8" borderId="12" xfId="0" applyFont="1" applyFill="1" applyBorder="1" applyAlignment="1">
      <alignment horizontal="left" vertical="center"/>
    </xf>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5" fillId="0" borderId="0" xfId="0" applyFont="1" applyBorder="1" applyAlignment="1">
      <alignment horizontal="left" vertical="top" wrapText="1"/>
    </xf>
    <xf numFmtId="0" fontId="55" fillId="8" borderId="12" xfId="0" applyFont="1" applyFill="1" applyBorder="1" applyAlignment="1">
      <alignment horizontal="center"/>
    </xf>
    <xf numFmtId="0" fontId="83" fillId="3" borderId="0" xfId="0" applyFont="1" applyFill="1" applyBorder="1" applyAlignment="1">
      <alignment horizontal="left" vertical="center" wrapText="1"/>
    </xf>
    <xf numFmtId="0" fontId="35" fillId="0" borderId="0" xfId="0" applyFont="1" applyBorder="1" applyAlignment="1">
      <alignment horizontal="left" vertical="center" wrapText="1"/>
    </xf>
    <xf numFmtId="0" fontId="67" fillId="8" borderId="12" xfId="0" applyFont="1" applyFill="1" applyBorder="1" applyAlignment="1">
      <alignment horizontal="left" vertical="center"/>
    </xf>
    <xf numFmtId="0" fontId="2" fillId="0" borderId="0" xfId="0" applyFont="1" applyBorder="1" applyAlignment="1">
      <alignment horizontal="center"/>
    </xf>
    <xf numFmtId="0" fontId="33" fillId="0" borderId="0" xfId="0" applyFont="1" applyBorder="1" applyAlignment="1">
      <alignment horizontal="left" wrapText="1"/>
    </xf>
    <xf numFmtId="0" fontId="53" fillId="0" borderId="0" xfId="0" applyFont="1" applyBorder="1" applyAlignment="1">
      <alignment horizontal="left" vertical="center" wrapText="1"/>
    </xf>
    <xf numFmtId="0" fontId="2" fillId="2" borderId="15" xfId="0" applyFont="1" applyFill="1" applyBorder="1" applyAlignment="1">
      <alignment horizontal="center" wrapText="1"/>
    </xf>
    <xf numFmtId="0" fontId="77" fillId="3" borderId="0" xfId="0" applyFont="1" applyFill="1" applyBorder="1" applyAlignment="1" applyProtection="1">
      <alignment horizontal="right"/>
      <protection locked="0"/>
    </xf>
    <xf numFmtId="0" fontId="76" fillId="0" borderId="0" xfId="0" applyFont="1" applyBorder="1" applyAlignment="1" applyProtection="1">
      <alignment horizontal="right"/>
      <protection locked="0"/>
    </xf>
    <xf numFmtId="0" fontId="76" fillId="3" borderId="0" xfId="0" applyFont="1" applyFill="1" applyBorder="1" applyAlignment="1" applyProtection="1">
      <alignment horizontal="right"/>
      <protection locked="0"/>
    </xf>
    <xf numFmtId="0" fontId="53" fillId="4" borderId="14" xfId="0" applyFont="1" applyFill="1" applyBorder="1" applyAlignment="1" applyProtection="1">
      <alignment horizontal="center" wrapText="1"/>
      <protection locked="0"/>
    </xf>
    <xf numFmtId="0" fontId="53" fillId="4" borderId="12" xfId="0" applyFont="1" applyFill="1" applyBorder="1" applyAlignment="1" applyProtection="1">
      <alignment horizontal="center" wrapText="1"/>
      <protection locked="0"/>
    </xf>
    <xf numFmtId="0" fontId="53" fillId="4" borderId="13" xfId="0" applyFont="1" applyFill="1" applyBorder="1" applyAlignment="1" applyProtection="1">
      <alignment horizontal="center" wrapText="1"/>
      <protection locked="0"/>
    </xf>
    <xf numFmtId="0" fontId="14" fillId="0" borderId="0" xfId="0" applyFont="1" applyBorder="1" applyAlignment="1" applyProtection="1">
      <alignment horizontal="right"/>
      <protection locked="0"/>
    </xf>
    <xf numFmtId="0" fontId="79" fillId="4" borderId="0" xfId="0" applyFont="1" applyFill="1" applyBorder="1" applyAlignment="1" applyProtection="1">
      <alignment horizontal="right" vertical="center"/>
      <protection locked="0"/>
    </xf>
    <xf numFmtId="0" fontId="77" fillId="3" borderId="0" xfId="0" applyFont="1" applyFill="1" applyBorder="1" applyAlignment="1" applyProtection="1">
      <alignment horizontal="right" wrapText="1"/>
      <protection locked="0"/>
    </xf>
    <xf numFmtId="0" fontId="74" fillId="0" borderId="0" xfId="0" applyFont="1" applyBorder="1" applyAlignment="1" applyProtection="1">
      <alignment horizontal="right"/>
      <protection locked="0"/>
    </xf>
    <xf numFmtId="0" fontId="74" fillId="4" borderId="37" xfId="0" applyFont="1" applyFill="1" applyBorder="1" applyAlignment="1" applyProtection="1">
      <alignment horizontal="center" vertical="center"/>
      <protection locked="0"/>
    </xf>
    <xf numFmtId="0" fontId="74" fillId="4" borderId="12" xfId="0" applyFont="1" applyFill="1" applyBorder="1" applyAlignment="1" applyProtection="1">
      <alignment horizontal="center" vertical="center"/>
      <protection locked="0"/>
    </xf>
    <xf numFmtId="0" fontId="74" fillId="4" borderId="40" xfId="0" applyFont="1" applyFill="1" applyBorder="1" applyAlignment="1" applyProtection="1">
      <alignment horizontal="center" vertical="center"/>
      <protection locked="0"/>
    </xf>
    <xf numFmtId="0" fontId="0" fillId="3" borderId="0" xfId="0" applyFont="1" applyFill="1" applyBorder="1" applyAlignment="1" applyProtection="1">
      <alignment horizontal="right" wrapText="1"/>
      <protection locked="0"/>
    </xf>
    <xf numFmtId="0" fontId="0" fillId="0" borderId="0" xfId="0" applyAlignment="1" applyProtection="1">
      <alignment horizontal="right" wrapText="1"/>
      <protection locked="0"/>
    </xf>
    <xf numFmtId="0" fontId="77" fillId="0" borderId="0" xfId="0" applyFont="1" applyBorder="1" applyAlignment="1" applyProtection="1">
      <alignment horizontal="right" wrapText="1"/>
      <protection locked="0"/>
    </xf>
    <xf numFmtId="0" fontId="77" fillId="0" borderId="0" xfId="0" applyFont="1" applyBorder="1" applyAlignment="1" applyProtection="1">
      <alignment horizontal="center"/>
      <protection locked="0"/>
    </xf>
    <xf numFmtId="0" fontId="92" fillId="0" borderId="37" xfId="0" applyFont="1" applyBorder="1" applyAlignment="1" applyProtection="1">
      <alignment horizontal="center" vertical="center"/>
      <protection locked="0"/>
    </xf>
    <xf numFmtId="0" fontId="92" fillId="0" borderId="12" xfId="0" applyFont="1" applyBorder="1" applyAlignment="1" applyProtection="1">
      <alignment horizontal="center" vertical="center"/>
      <protection locked="0"/>
    </xf>
    <xf numFmtId="0" fontId="92" fillId="0" borderId="40" xfId="0" applyFont="1" applyBorder="1" applyAlignment="1" applyProtection="1">
      <alignment horizontal="center" vertical="center"/>
      <protection locked="0"/>
    </xf>
    <xf numFmtId="0" fontId="77" fillId="0" borderId="0" xfId="0" applyFont="1" applyBorder="1" applyAlignment="1" applyProtection="1">
      <alignment horizontal="right" vertical="center"/>
      <protection locked="0"/>
    </xf>
    <xf numFmtId="0" fontId="76" fillId="0" borderId="0" xfId="0" applyFont="1" applyBorder="1" applyAlignment="1" applyProtection="1">
      <alignment horizontal="center"/>
      <protection locked="0"/>
    </xf>
    <xf numFmtId="0" fontId="77" fillId="0" borderId="4" xfId="0" applyFont="1" applyBorder="1" applyAlignment="1" applyProtection="1">
      <alignment horizontal="right"/>
      <protection locked="0"/>
    </xf>
    <xf numFmtId="0" fontId="76" fillId="3" borderId="14" xfId="0" applyFont="1" applyFill="1" applyBorder="1" applyAlignment="1" applyProtection="1">
      <alignment horizontal="center" vertical="center"/>
      <protection locked="0"/>
    </xf>
    <xf numFmtId="0" fontId="76" fillId="3" borderId="12" xfId="0" applyFont="1" applyFill="1" applyBorder="1" applyAlignment="1" applyProtection="1">
      <alignment horizontal="center" vertical="center"/>
      <protection locked="0"/>
    </xf>
    <xf numFmtId="0" fontId="76"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0" fontId="79" fillId="0" borderId="0" xfId="0" applyFont="1" applyBorder="1" applyAlignment="1" applyProtection="1">
      <alignment horizontal="right"/>
      <protection locked="0"/>
    </xf>
    <xf numFmtId="0" fontId="88" fillId="0" borderId="0" xfId="0" applyFont="1" applyAlignment="1" applyProtection="1">
      <alignment horizontal="right"/>
      <protection locked="0"/>
    </xf>
    <xf numFmtId="0" fontId="79" fillId="4" borderId="12" xfId="0" applyFont="1" applyFill="1" applyBorder="1" applyAlignment="1" applyProtection="1">
      <alignment horizontal="right" vertical="center"/>
      <protection locked="0"/>
    </xf>
    <xf numFmtId="0" fontId="79" fillId="4" borderId="13" xfId="0" applyFont="1" applyFill="1" applyBorder="1" applyAlignment="1" applyProtection="1">
      <alignment horizontal="right" vertical="center"/>
      <protection locked="0"/>
    </xf>
    <xf numFmtId="0" fontId="72" fillId="0" borderId="6" xfId="0" applyFont="1" applyBorder="1" applyAlignment="1" applyProtection="1">
      <alignment horizontal="center" vertical="center" wrapText="1"/>
      <protection locked="0"/>
    </xf>
    <xf numFmtId="0" fontId="72" fillId="0" borderId="6" xfId="0" applyFont="1" applyBorder="1" applyAlignment="1" applyProtection="1">
      <alignment horizontal="center" vertical="center"/>
      <protection locked="0"/>
    </xf>
    <xf numFmtId="0" fontId="70" fillId="4" borderId="1" xfId="0" applyFont="1" applyFill="1" applyBorder="1" applyAlignment="1" applyProtection="1">
      <alignment horizontal="center" vertical="center" wrapText="1"/>
      <protection locked="0"/>
    </xf>
    <xf numFmtId="0" fontId="72" fillId="4" borderId="2" xfId="0" applyFont="1" applyFill="1" applyBorder="1" applyAlignment="1" applyProtection="1">
      <alignment horizontal="center" vertical="center"/>
      <protection locked="0"/>
    </xf>
    <xf numFmtId="0" fontId="72" fillId="4" borderId="3" xfId="0" applyFont="1" applyFill="1" applyBorder="1" applyAlignment="1" applyProtection="1">
      <alignment horizontal="center" vertical="center"/>
      <protection locked="0"/>
    </xf>
    <xf numFmtId="0" fontId="73" fillId="0" borderId="35" xfId="0" applyFont="1" applyBorder="1" applyAlignment="1" applyProtection="1">
      <alignment horizontal="center" vertical="center"/>
      <protection locked="0"/>
    </xf>
    <xf numFmtId="0" fontId="73" fillId="0" borderId="36" xfId="0" applyFont="1" applyBorder="1" applyAlignment="1" applyProtection="1">
      <alignment horizontal="center" vertical="center"/>
      <protection locked="0"/>
    </xf>
    <xf numFmtId="0" fontId="73" fillId="0" borderId="41" xfId="0" applyFont="1" applyBorder="1" applyAlignment="1" applyProtection="1">
      <alignment horizontal="center" vertical="center"/>
      <protection locked="0"/>
    </xf>
    <xf numFmtId="0" fontId="74" fillId="4" borderId="39" xfId="0" applyFont="1" applyFill="1" applyBorder="1" applyAlignment="1" applyProtection="1">
      <alignment horizontal="center" vertical="center"/>
      <protection locked="0"/>
    </xf>
    <xf numFmtId="0" fontId="74" fillId="4" borderId="27" xfId="0" applyFont="1" applyFill="1" applyBorder="1" applyAlignment="1" applyProtection="1">
      <alignment horizontal="center" vertical="center"/>
      <protection locked="0"/>
    </xf>
    <xf numFmtId="0" fontId="74" fillId="4" borderId="43" xfId="0" applyFont="1" applyFill="1" applyBorder="1" applyAlignment="1" applyProtection="1">
      <alignment horizontal="center" vertical="center"/>
      <protection locked="0"/>
    </xf>
    <xf numFmtId="0" fontId="0" fillId="0" borderId="0" xfId="0" applyAlignment="1" applyProtection="1">
      <alignment horizontal="right"/>
      <protection locked="0"/>
    </xf>
    <xf numFmtId="0" fontId="10" fillId="3" borderId="0" xfId="0" applyFont="1" applyFill="1" applyBorder="1" applyAlignment="1" applyProtection="1">
      <alignment horizontal="right"/>
      <protection locked="0"/>
    </xf>
    <xf numFmtId="0" fontId="72" fillId="4" borderId="37" xfId="0" applyFont="1" applyFill="1" applyBorder="1" applyAlignment="1" applyProtection="1">
      <alignment horizontal="center" vertical="center"/>
      <protection locked="0"/>
    </xf>
    <xf numFmtId="0" fontId="72" fillId="4" borderId="12" xfId="0" applyFont="1" applyFill="1" applyBorder="1" applyAlignment="1" applyProtection="1">
      <alignment horizontal="center" vertical="center"/>
      <protection locked="0"/>
    </xf>
    <xf numFmtId="0" fontId="72" fillId="4" borderId="40" xfId="0" applyFont="1" applyFill="1" applyBorder="1" applyAlignment="1" applyProtection="1">
      <alignment horizontal="center" vertical="center"/>
      <protection locked="0"/>
    </xf>
    <xf numFmtId="0" fontId="79" fillId="0" borderId="0" xfId="0" applyFont="1" applyAlignment="1" applyProtection="1">
      <alignment horizontal="left" wrapText="1"/>
      <protection locked="0"/>
    </xf>
    <xf numFmtId="0" fontId="77" fillId="0" borderId="0" xfId="0" applyFont="1" applyAlignment="1" applyProtection="1">
      <alignment horizontal="left" wrapText="1"/>
      <protection locked="0"/>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I12"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2476500</xdr:colOff>
      <xdr:row>5</xdr:row>
      <xdr:rowOff>0</xdr:rowOff>
    </xdr:from>
    <xdr:ext cx="5038725" cy="1285875"/>
    <xdr:sp macro="" textlink="">
      <xdr:nvSpPr>
        <xdr:cNvPr id="2" name="TextBox 1">
          <a:extLst>
            <a:ext uri="{FF2B5EF4-FFF2-40B4-BE49-F238E27FC236}">
              <a16:creationId xmlns:a16="http://schemas.microsoft.com/office/drawing/2014/main" id="{7BD37DC0-D839-BD24-084B-227B3452149B}"/>
            </a:ext>
          </a:extLst>
        </xdr:cNvPr>
        <xdr:cNvSpPr txBox="1"/>
      </xdr:nvSpPr>
      <xdr:spPr>
        <a:xfrm>
          <a:off x="2571750" y="3219450"/>
          <a:ext cx="5038725" cy="12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171450" indent="-171450">
            <a:spcAft>
              <a:spcPts val="200"/>
            </a:spcAft>
            <a:buFont typeface="Arial" panose="020B0604020202020204" pitchFamily="34" charset="0"/>
            <a:buChar char="•"/>
          </a:pPr>
          <a:r>
            <a:rPr lang="en-US" sz="1100" kern="1200">
              <a:latin typeface="+mn-lt"/>
            </a:rPr>
            <a:t>Complete all applicable sections and Tabs in the order listed.</a:t>
          </a:r>
        </a:p>
        <a:p>
          <a:pPr marL="171450" indent="-171450">
            <a:spcAft>
              <a:spcPts val="200"/>
            </a:spcAft>
            <a:buFont typeface="Arial" panose="020B0604020202020204" pitchFamily="34" charset="0"/>
            <a:buChar char="•"/>
          </a:pPr>
          <a:r>
            <a:rPr lang="en-US" sz="1100" kern="1200">
              <a:latin typeface="+mn-lt"/>
            </a:rPr>
            <a:t>Fill all yellow fields (unless marked "if applicable").  Gray fields auto-populate.</a:t>
          </a:r>
        </a:p>
        <a:p>
          <a:pPr marL="171450" indent="-171450">
            <a:spcAft>
              <a:spcPts val="200"/>
            </a:spcAft>
            <a:buFont typeface="Arial" panose="020B0604020202020204" pitchFamily="34" charset="0"/>
            <a:buChar char="•"/>
          </a:pPr>
          <a:r>
            <a:rPr lang="en-US" sz="1100" kern="1200">
              <a:latin typeface="+mn-lt"/>
            </a:rPr>
            <a:t>Use drop-down lists where provided (Yes/No/NA).</a:t>
          </a:r>
        </a:p>
        <a:p>
          <a:pPr marL="171450" indent="-171450">
            <a:spcAft>
              <a:spcPts val="200"/>
            </a:spcAft>
            <a:buFont typeface="Arial" panose="020B0604020202020204" pitchFamily="34" charset="0"/>
            <a:buChar char="•"/>
          </a:pPr>
          <a:r>
            <a:rPr lang="en-US" sz="1100" kern="1200">
              <a:latin typeface="+mn-lt"/>
            </a:rPr>
            <a:t>Do not modify "Summary" or "List" sections.</a:t>
          </a:r>
        </a:p>
        <a:p>
          <a:pPr marL="171450" indent="-171450">
            <a:spcAft>
              <a:spcPts val="200"/>
            </a:spcAft>
            <a:buFont typeface="Arial" panose="020B0604020202020204" pitchFamily="34" charset="0"/>
            <a:buChar char="•"/>
          </a:pPr>
          <a:r>
            <a:rPr lang="en-US" sz="1100" kern="1200">
              <a:latin typeface="+mn-lt"/>
            </a:rPr>
            <a:t>Verify all required documentation is included via Tab 8 - Attachments Checklist.</a:t>
          </a:r>
        </a:p>
        <a:p>
          <a:pPr marL="171450" indent="-171450">
            <a:spcAft>
              <a:spcPts val="200"/>
            </a:spcAft>
            <a:buFont typeface="Arial" panose="020B0604020202020204" pitchFamily="34" charset="0"/>
            <a:buChar char="•"/>
          </a:pPr>
          <a:r>
            <a:rPr lang="en-US" sz="1100" kern="1200">
              <a:latin typeface="+mn-lt"/>
            </a:rPr>
            <a:t>Save and submit via Serv-U.</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12</xdr:col>
      <xdr:colOff>0</xdr:colOff>
      <xdr:row>1</xdr:row>
      <xdr:rowOff>1</xdr:rowOff>
    </xdr:from>
    <xdr:to>
      <xdr:col>20</xdr:col>
      <xdr:colOff>460375</xdr:colOff>
      <xdr:row>19</xdr:row>
      <xdr:rowOff>15876</xdr:rowOff>
    </xdr:to>
    <xdr:sp macro="" textlink="">
      <xdr:nvSpPr>
        <xdr:cNvPr id="2" name="Rectangle: Rounded Corners 1">
          <a:extLst>
            <a:ext uri="{FF2B5EF4-FFF2-40B4-BE49-F238E27FC236}">
              <a16:creationId xmlns:a16="http://schemas.microsoft.com/office/drawing/2014/main" id="{82BE4766-12FE-411C-94AA-DCC81FF93612}"/>
            </a:ext>
          </a:extLst>
        </xdr:cNvPr>
        <xdr:cNvSpPr/>
      </xdr:nvSpPr>
      <xdr:spPr>
        <a:xfrm>
          <a:off x="22066250" y="587376"/>
          <a:ext cx="5286375" cy="37465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79375</xdr:colOff>
      <xdr:row>1</xdr:row>
      <xdr:rowOff>31750</xdr:rowOff>
    </xdr:from>
    <xdr:to>
      <xdr:col>13</xdr:col>
      <xdr:colOff>547525</xdr:colOff>
      <xdr:row>2</xdr:row>
      <xdr:rowOff>235388</xdr:rowOff>
    </xdr:to>
    <xdr:pic>
      <xdr:nvPicPr>
        <xdr:cNvPr id="3" name="Picture 2">
          <a:extLst>
            <a:ext uri="{FF2B5EF4-FFF2-40B4-BE49-F238E27FC236}">
              <a16:creationId xmlns:a16="http://schemas.microsoft.com/office/drawing/2014/main" id="{770D2A06-763D-4770-B09E-93B819D175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93500" y="619125"/>
          <a:ext cx="1071400" cy="1124388"/>
        </a:xfrm>
        <a:prstGeom prst="rect">
          <a:avLst/>
        </a:prstGeom>
      </xdr:spPr>
    </xdr:pic>
    <xdr:clientData/>
  </xdr:twoCellAnchor>
  <xdr:twoCellAnchor>
    <xdr:from>
      <xdr:col>14</xdr:col>
      <xdr:colOff>0</xdr:colOff>
      <xdr:row>1</xdr:row>
      <xdr:rowOff>285750</xdr:rowOff>
    </xdr:from>
    <xdr:to>
      <xdr:col>18</xdr:col>
      <xdr:colOff>381536</xdr:colOff>
      <xdr:row>15</xdr:row>
      <xdr:rowOff>126766</xdr:rowOff>
    </xdr:to>
    <xdr:sp macro="" textlink="">
      <xdr:nvSpPr>
        <xdr:cNvPr id="4" name="TextBox 3">
          <a:extLst>
            <a:ext uri="{FF2B5EF4-FFF2-40B4-BE49-F238E27FC236}">
              <a16:creationId xmlns:a16="http://schemas.microsoft.com/office/drawing/2014/main" id="{5B071FC3-A6CA-427C-9DAB-76605A6A29C5}"/>
            </a:ext>
          </a:extLst>
        </xdr:cNvPr>
        <xdr:cNvSpPr txBox="1"/>
      </xdr:nvSpPr>
      <xdr:spPr>
        <a:xfrm>
          <a:off x="17506950" y="866775"/>
          <a:ext cx="2819936" cy="298426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Letter</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1-8 </a:t>
          </a:r>
          <a:r>
            <a:rPr lang="en-US" sz="1200"/>
            <a:t>and cannot be edited.</a:t>
          </a:r>
          <a:endParaRPr lang="en-US"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547158</xdr:colOff>
      <xdr:row>2</xdr:row>
      <xdr:rowOff>83344</xdr:rowOff>
    </xdr:from>
    <xdr:to>
      <xdr:col>30</xdr:col>
      <xdr:colOff>116680</xdr:colOff>
      <xdr:row>86</xdr:row>
      <xdr:rowOff>95250</xdr:rowOff>
    </xdr:to>
    <xdr:sp macro="" textlink="">
      <xdr:nvSpPr>
        <xdr:cNvPr id="2" name="Rectangle: Rounded Corners 1">
          <a:extLst>
            <a:ext uri="{FF2B5EF4-FFF2-40B4-BE49-F238E27FC236}">
              <a16:creationId xmlns:a16="http://schemas.microsoft.com/office/drawing/2014/main" id="{FCE37BA7-F3A7-4C33-A022-1733030D1D63}"/>
            </a:ext>
          </a:extLst>
        </xdr:cNvPr>
        <xdr:cNvSpPr/>
      </xdr:nvSpPr>
      <xdr:spPr>
        <a:xfrm>
          <a:off x="30931908" y="654844"/>
          <a:ext cx="9285022" cy="1652587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15</xdr:col>
      <xdr:colOff>371776</xdr:colOff>
      <xdr:row>4</xdr:row>
      <xdr:rowOff>82059</xdr:rowOff>
    </xdr:from>
    <xdr:to>
      <xdr:col>17</xdr:col>
      <xdr:colOff>132593</xdr:colOff>
      <xdr:row>9</xdr:row>
      <xdr:rowOff>114901</xdr:rowOff>
    </xdr:to>
    <xdr:pic>
      <xdr:nvPicPr>
        <xdr:cNvPr id="3" name="Picture 2">
          <a:extLst>
            <a:ext uri="{FF2B5EF4-FFF2-40B4-BE49-F238E27FC236}">
              <a16:creationId xmlns:a16="http://schemas.microsoft.com/office/drawing/2014/main" id="{B100AA73-8AF2-40A0-BB00-FA543531AF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982870" y="1070278"/>
          <a:ext cx="975254" cy="1021061"/>
        </a:xfrm>
        <a:prstGeom prst="rect">
          <a:avLst/>
        </a:prstGeom>
      </xdr:spPr>
    </xdr:pic>
    <xdr:clientData/>
  </xdr:twoCellAnchor>
  <xdr:twoCellAnchor>
    <xdr:from>
      <xdr:col>17</xdr:col>
      <xdr:colOff>479349</xdr:colOff>
      <xdr:row>4</xdr:row>
      <xdr:rowOff>128056</xdr:rowOff>
    </xdr:from>
    <xdr:to>
      <xdr:col>29</xdr:col>
      <xdr:colOff>83344</xdr:colOff>
      <xdr:row>84</xdr:row>
      <xdr:rowOff>107156</xdr:rowOff>
    </xdr:to>
    <xdr:sp macro="" textlink="">
      <xdr:nvSpPr>
        <xdr:cNvPr id="5" name="TextBox 4">
          <a:extLst>
            <a:ext uri="{FF2B5EF4-FFF2-40B4-BE49-F238E27FC236}">
              <a16:creationId xmlns:a16="http://schemas.microsoft.com/office/drawing/2014/main" id="{980B302D-B69B-4D5D-9BF4-BBB123ED37AA}"/>
            </a:ext>
          </a:extLst>
        </xdr:cNvPr>
        <xdr:cNvSpPr txBox="1"/>
      </xdr:nvSpPr>
      <xdr:spPr>
        <a:xfrm>
          <a:off x="33304880" y="1116275"/>
          <a:ext cx="6890620" cy="156953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pPr marL="171450" indent="-171450" eaLnBrk="1" fontAlgn="auto" latinLnBrk="0" hangingPunct="1">
            <a:buFont typeface="Arial" panose="020B0604020202020204" pitchFamily="34" charset="0"/>
            <a:buChar char="•"/>
          </a:pPr>
          <a:endParaRPr lang="en-US" sz="1100">
            <a:solidFill>
              <a:schemeClr val="dk1"/>
            </a:solidFill>
            <a:effectLst/>
            <a:latin typeface="+mn-lt"/>
            <a:ea typeface="+mn-ea"/>
            <a:cs typeface="+mn-cs"/>
          </a:endParaRPr>
        </a:p>
        <a:p>
          <a:r>
            <a:rPr lang="en-US" b="1"/>
            <a:t>First Audit Requirement</a:t>
          </a:r>
        </a:p>
        <a:p>
          <a:r>
            <a:rPr lang="en-US" b="0"/>
            <a:t>Due Date: June 1 of the tax year following:</a:t>
          </a:r>
          <a:endParaRPr lang="en-US"/>
        </a:p>
        <a:p>
          <a:pPr marL="628650" lvl="1" indent="-171450">
            <a:buFont typeface="Arial" panose="020B0604020202020204" pitchFamily="34" charset="0"/>
            <a:buChar char="•"/>
          </a:pPr>
          <a:r>
            <a:rPr lang="en-US" b="0"/>
            <a:t>HFC acquisition (for occupied Developments)</a:t>
          </a:r>
        </a:p>
        <a:p>
          <a:pPr marL="628650" lvl="1" indent="-171450">
            <a:buFont typeface="Arial" panose="020B0604020202020204" pitchFamily="34" charset="0"/>
            <a:buChar char="•"/>
          </a:pPr>
          <a:r>
            <a:rPr lang="en-US" b="0"/>
            <a:t>First tenant occupancy (for newly constructed Developments).</a:t>
          </a:r>
        </a:p>
        <a:p>
          <a:r>
            <a:rPr lang="en-US" b="0"/>
            <a:t>Developments acquired before May 28, 2025 must submit the first Audit Report by June 1, 2026.</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Jurisdictional Classification</a:t>
          </a:r>
          <a:endParaRPr lang="en-US" sz="1100">
            <a:solidFill>
              <a:srgbClr val="FF0000"/>
            </a:solidFill>
            <a:effectLst/>
          </a:endParaRP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Within Sponsor Boundaries:</a:t>
          </a:r>
          <a:r>
            <a:rPr lang="en-US" sz="1100" b="1" baseline="0">
              <a:solidFill>
                <a:schemeClr val="dk1"/>
              </a:solidFill>
              <a:effectLst/>
              <a:latin typeface="+mn-lt"/>
              <a:ea typeface="+mn-ea"/>
              <a:cs typeface="+mn-cs"/>
            </a:rPr>
            <a:t> </a:t>
          </a:r>
          <a:r>
            <a:rPr lang="en-US" sz="1100"/>
            <a:t>The Development is located entirely within the jurisdictional boundaries of the sponsoring municipality or county. </a:t>
          </a: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Outside Sponsor Boundaries:</a:t>
          </a:r>
          <a:r>
            <a:rPr lang="en-US" sz="1100" b="1" baseline="0">
              <a:solidFill>
                <a:schemeClr val="dk1"/>
              </a:solidFill>
              <a:effectLst/>
              <a:latin typeface="+mn-lt"/>
              <a:ea typeface="+mn-ea"/>
              <a:cs typeface="+mn-cs"/>
            </a:rPr>
            <a:t> </a:t>
          </a:r>
          <a:r>
            <a:rPr lang="en-US" sz="1100"/>
            <a:t>The Development is located wholly or partially outside the jurisdictional boundaries of the sponsoring municipality or county. </a:t>
          </a:r>
        </a:p>
        <a:p>
          <a:pPr marL="1085850" lvl="2" indent="-171450" eaLnBrk="1" fontAlgn="auto" latinLnBrk="0" hangingPunct="1">
            <a:buFont typeface="Courier New" panose="02070309020205020404" pitchFamily="49" charset="0"/>
            <a:buChar char="o"/>
          </a:pPr>
          <a:r>
            <a:rPr lang="en-US" sz="1100">
              <a:solidFill>
                <a:schemeClr val="dk1"/>
              </a:solidFill>
              <a:effectLst/>
              <a:latin typeface="+mn-lt"/>
              <a:ea typeface="+mn-ea"/>
              <a:cs typeface="+mn-cs"/>
            </a:rPr>
            <a:t>If the Development is </a:t>
          </a:r>
          <a:r>
            <a:rPr lang="en-US" sz="1100" b="0">
              <a:solidFill>
                <a:schemeClr val="dk1"/>
              </a:solidFill>
              <a:effectLst/>
              <a:latin typeface="+mn-lt"/>
              <a:ea typeface="+mn-ea"/>
              <a:cs typeface="+mn-cs"/>
            </a:rPr>
            <a:t>outside sponsor boundaries</a:t>
          </a:r>
          <a:r>
            <a:rPr lang="en-US" sz="1100">
              <a:solidFill>
                <a:schemeClr val="dk1"/>
              </a:solidFill>
              <a:effectLst/>
              <a:latin typeface="+mn-lt"/>
              <a:ea typeface="+mn-ea"/>
              <a:cs typeface="+mn-cs"/>
            </a:rPr>
            <a:t> → </a:t>
          </a:r>
          <a:r>
            <a:rPr lang="en-US" sz="1100" b="0">
              <a:solidFill>
                <a:schemeClr val="dk1"/>
              </a:solidFill>
              <a:effectLst/>
              <a:latin typeface="+mn-lt"/>
              <a:ea typeface="+mn-ea"/>
              <a:cs typeface="+mn-cs"/>
            </a:rPr>
            <a:t>governing bodies approval by resolution or official order is required</a:t>
          </a:r>
          <a:r>
            <a:rPr lang="en-US" sz="1100" b="0" baseline="0">
              <a:solidFill>
                <a:schemeClr val="dk1"/>
              </a:solidFill>
              <a:effectLst/>
              <a:latin typeface="+mn-lt"/>
              <a:ea typeface="+mn-ea"/>
              <a:cs typeface="+mn-cs"/>
            </a:rPr>
            <a:t> </a:t>
          </a:r>
          <a:r>
            <a:rPr lang="en-US"/>
            <a:t>under §394.031(d).</a:t>
          </a:r>
        </a:p>
        <a:p>
          <a:pPr marL="1543050" lvl="3" indent="-171450" eaLnBrk="1" fontAlgn="auto" latinLnBrk="0" hangingPunct="1">
            <a:buFont typeface="Courier New" panose="02070309020205020404" pitchFamily="49" charset="0"/>
            <a:buChar char="o"/>
          </a:pPr>
          <a:r>
            <a:rPr lang="en-US" b="0"/>
            <a:t>Transitional Note: </a:t>
          </a:r>
          <a:r>
            <a:rPr lang="en-US"/>
            <a:t>For out-of-boundary Developments acquired on or before September 1, 2025, approval documentation under §394.031(d) is not required until January 1, 2027.</a:t>
          </a:r>
          <a:endParaRPr lang="en-US" sz="1100" b="1">
            <a:solidFill>
              <a:schemeClr val="dk1"/>
            </a:solidFill>
            <a:effectLst/>
            <a:latin typeface="+mn-lt"/>
            <a:ea typeface="+mn-ea"/>
            <a:cs typeface="+mn-cs"/>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a:t>
          </a: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public, nonprofit corporation organized under Chapter 394 of the Texas Local Government Code.</a:t>
          </a:r>
        </a:p>
        <a:p>
          <a:pPr lvl="1"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User</a:t>
          </a:r>
        </a:p>
        <a:p>
          <a:pPr marL="628650" lvl="1" indent="-171450" eaLnBrk="1" fontAlgn="auto" latinLnBrk="0" hangingPunct="1">
            <a:buFont typeface="Arial" panose="020B0604020202020204" pitchFamily="34" charset="0"/>
            <a:buChar char="•"/>
          </a:pPr>
          <a:r>
            <a:rPr lang="en-US" sz="1100" baseline="0">
              <a:solidFill>
                <a:schemeClr val="dk1"/>
              </a:solidFill>
              <a:effectLst/>
              <a:latin typeface="+mn-lt"/>
              <a:ea typeface="+mn-ea"/>
              <a:cs typeface="+mn-cs"/>
            </a:rPr>
            <a:t>The entity authorized by the HFC to own/operate the Development, typically through a ground lease or similar agreement. </a:t>
          </a:r>
          <a:r>
            <a:rPr lang="en-US"/>
            <a:t>In some cases, the HFC may serve as the HFC User.</a:t>
          </a:r>
        </a:p>
        <a:p>
          <a:pPr eaLnBrk="1" fontAlgn="auto" latinLnBrk="0" hangingPunct="1"/>
          <a:r>
            <a:rPr lang="en-US" sz="1100" baseline="0">
              <a:solidFill>
                <a:schemeClr val="dk1"/>
              </a:solidFill>
              <a:effectLst/>
              <a:latin typeface="+mn-lt"/>
              <a:ea typeface="+mn-ea"/>
              <a:cs typeface="+mn-cs"/>
            </a:rPr>
            <a:t> </a:t>
          </a:r>
          <a:endParaRPr lang="en-US" sz="1100">
            <a:effectLst/>
          </a:endParaRPr>
        </a:p>
        <a:p>
          <a:pPr eaLnBrk="1" fontAlgn="auto" latinLnBrk="0" hangingPunct="1"/>
          <a:r>
            <a:rPr lang="en-US" sz="1100" b="1">
              <a:solidFill>
                <a:schemeClr val="dk1"/>
              </a:solidFill>
              <a:effectLst/>
              <a:latin typeface="+mn-lt"/>
              <a:ea typeface="+mn-ea"/>
              <a:cs typeface="+mn-cs"/>
            </a:rPr>
            <a:t>Management Company</a:t>
          </a:r>
          <a:r>
            <a:rPr lang="en-US" sz="1100">
              <a:solidFill>
                <a:schemeClr val="dk1"/>
              </a:solidFill>
              <a:effectLst/>
              <a:latin typeface="+mn-lt"/>
              <a:ea typeface="+mn-ea"/>
              <a:cs typeface="+mn-cs"/>
            </a:rPr>
            <a:t>  </a:t>
          </a: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Individuals, organizations, or entities that are responsible for the oversight and daily operations of a HFC Development.</a:t>
          </a:r>
        </a:p>
        <a:p>
          <a:pPr marL="628650" lvl="1" indent="-171450" eaLnBrk="1" fontAlgn="auto" latinLnBrk="0" hangingPunct="1">
            <a:buFont typeface="Arial" panose="020B0604020202020204" pitchFamily="34" charset="0"/>
            <a:buChar char="•"/>
          </a:pPr>
          <a:endParaRPr lang="en-US" sz="1100">
            <a:effectLst/>
          </a:endParaRPr>
        </a:p>
        <a:p>
          <a:pPr eaLnBrk="1" fontAlgn="auto" latinLnBrk="0" hangingPunct="1"/>
          <a:r>
            <a:rPr lang="en-US" sz="1100" b="1">
              <a:solidFill>
                <a:schemeClr val="dk1"/>
              </a:solidFill>
              <a:effectLst/>
              <a:latin typeface="+mn-lt"/>
              <a:ea typeface="+mn-ea"/>
              <a:cs typeface="+mn-cs"/>
            </a:rPr>
            <a:t>Sponsor (HFC Sponsoring Local Government)</a:t>
          </a:r>
          <a:endParaRPr lang="en-US" sz="1100" b="1" baseline="0">
            <a:solidFill>
              <a:schemeClr val="dk1"/>
            </a:solidFill>
            <a:effectLst/>
            <a:latin typeface="+mn-lt"/>
            <a:ea typeface="+mn-ea"/>
            <a:cs typeface="+mn-cs"/>
          </a:endParaRPr>
        </a:p>
        <a:p>
          <a:pPr marL="628650" lvl="1" indent="-171450" eaLnBrk="1" fontAlgn="auto" latinLnBrk="0" hangingPunct="1">
            <a:buFont typeface="Arial" panose="020B0604020202020204" pitchFamily="34" charset="0"/>
            <a:buChar char="•"/>
          </a:pPr>
          <a:r>
            <a:rPr lang="en-US"/>
            <a:t>The city or county that authorized creation of the HFC . The Sponsor generally does not own or operate the Development but enables and oversees the HFC.</a:t>
          </a:r>
        </a:p>
        <a:p>
          <a:pPr marL="628650" lvl="1" indent="-171450" eaLnBrk="1" fontAlgn="auto" latinLnBrk="0" hangingPunct="1">
            <a:buFont typeface="Arial" panose="020B0604020202020204" pitchFamily="34" charset="0"/>
            <a:buChar char="•"/>
          </a:pPr>
          <a:endParaRPr lang="en-US"/>
        </a:p>
        <a:p>
          <a:r>
            <a:rPr lang="en-US" sz="1100" b="1">
              <a:solidFill>
                <a:schemeClr val="dk1"/>
              </a:solidFill>
              <a:effectLst/>
              <a:latin typeface="+mn-lt"/>
              <a:ea typeface="+mn-ea"/>
              <a:cs typeface="+mn-cs"/>
            </a:rPr>
            <a:t>Governing Body of the HFC</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decision-making body of the HFC. Commonly this is the Board of Directors, Board Members etc. </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Property</a:t>
          </a: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multifamily residential property (also referred to as the Development) subject to Chapter 394 of the Texas Local Government Code, House Bill 21 and TAC §§ 10.1201-10.1207.</a:t>
          </a:r>
        </a:p>
        <a:p>
          <a:pPr marL="628650" lvl="1" indent="-171450" eaLnBrk="1" fontAlgn="auto" latinLnBrk="0" hangingPunct="1">
            <a:buFont typeface="Arial" panose="020B0604020202020204" pitchFamily="34" charset="0"/>
            <a:buChar char="•"/>
          </a:pPr>
          <a:endParaRPr lang="en-US" sz="1100">
            <a:solidFill>
              <a:schemeClr val="dk1"/>
            </a:solidFill>
            <a:latin typeface="+mn-lt"/>
            <a:ea typeface="+mn-ea"/>
            <a:cs typeface="+mn-cs"/>
          </a:endParaRPr>
        </a:p>
        <a:p>
          <a:pPr eaLnBrk="1" fontAlgn="auto" latinLnBrk="0" hangingPunct="1"/>
          <a:r>
            <a:rPr lang="en-US" sz="1100" b="1">
              <a:solidFill>
                <a:schemeClr val="dk1"/>
              </a:solidFill>
              <a:effectLst/>
              <a:latin typeface="+mn-lt"/>
              <a:ea typeface="+mn-ea"/>
              <a:cs typeface="+mn-cs"/>
            </a:rPr>
            <a:t>Regulatory Agreement</a:t>
          </a:r>
          <a:endParaRPr lang="en-US">
            <a:effectLst/>
          </a:endParaRP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a:t>
          </a:r>
          <a:endParaRPr lang="en-US">
            <a:effectLst/>
          </a:endParaRPr>
        </a:p>
        <a:p>
          <a:pPr marL="628650" lvl="1" indent="-171450" eaLnBrk="1" fontAlgn="auto" latinLnBrk="0" hangingPunct="1">
            <a:buFont typeface="Arial" panose="020B0604020202020204" pitchFamily="34" charset="0"/>
            <a:buChar char="•"/>
          </a:pPr>
          <a:endParaRPr lang="en-US" sz="1100" baseline="0">
            <a:solidFill>
              <a:schemeClr val="dk1"/>
            </a:solidFill>
            <a:effectLst/>
            <a:latin typeface="+mn-lt"/>
            <a:ea typeface="+mn-ea"/>
            <a:cs typeface="+mn-cs"/>
          </a:endParaRPr>
        </a:p>
        <a:p>
          <a:r>
            <a:rPr lang="en-US" sz="1100" b="1">
              <a:effectLst/>
            </a:rPr>
            <a:t>Pre- or Post-May 28, 2025 HFC Development</a:t>
          </a:r>
        </a:p>
        <a:p>
          <a:r>
            <a:rPr lang="en-US" sz="1100" b="0">
              <a:effectLst/>
            </a:rPr>
            <a:t>May</a:t>
          </a:r>
          <a:r>
            <a:rPr lang="en-US" sz="1100" b="0" baseline="0">
              <a:effectLst/>
            </a:rPr>
            <a:t> 28, 2025 is the effective date if HB 21. </a:t>
          </a:r>
          <a:r>
            <a:rPr lang="en-US"/>
            <a:t>Whether a Development is classified as Pre- or Post–May 28, 2025 is determined by the </a:t>
          </a:r>
          <a:r>
            <a:rPr lang="en-US" b="0"/>
            <a:t>Acquisition Date.</a:t>
          </a:r>
        </a:p>
        <a:p>
          <a:pPr marL="628650" lvl="1" indent="-171450">
            <a:buFont typeface="Arial" panose="020B0604020202020204" pitchFamily="34" charset="0"/>
            <a:buChar char="•"/>
          </a:pPr>
          <a:r>
            <a:rPr lang="en-US" sz="1100" b="1">
              <a:solidFill>
                <a:schemeClr val="dk1"/>
              </a:solidFill>
              <a:latin typeface="+mn-lt"/>
              <a:ea typeface="+mn-ea"/>
              <a:cs typeface="+mn-cs"/>
            </a:rPr>
            <a:t>Pre: </a:t>
          </a:r>
          <a:r>
            <a:rPr lang="en-US" sz="1100" b="0">
              <a:solidFill>
                <a:schemeClr val="dk1"/>
              </a:solidFill>
              <a:latin typeface="+mn-lt"/>
              <a:ea typeface="+mn-ea"/>
              <a:cs typeface="+mn-cs"/>
            </a:rPr>
            <a:t>If the HFC acquired the Development before May 28, 2025, it is classified as a PRE HFC Development.</a:t>
          </a:r>
          <a:endParaRPr lang="en-US" sz="1100" b="0">
            <a:solidFill>
              <a:sysClr val="windowText" lastClr="000000"/>
            </a:solidFill>
            <a:latin typeface="+mn-lt"/>
            <a:ea typeface="+mn-ea"/>
            <a:cs typeface="+mn-cs"/>
          </a:endParaRPr>
        </a:p>
        <a:p>
          <a:pPr marL="628650" lvl="1" indent="-171450">
            <a:buFont typeface="Arial" panose="020B0604020202020204" pitchFamily="34" charset="0"/>
            <a:buChar char="•"/>
          </a:pPr>
          <a:r>
            <a:rPr lang="en-US" sz="1100" b="1"/>
            <a:t>Post:</a:t>
          </a:r>
          <a:r>
            <a:rPr lang="en-US" sz="1100"/>
            <a:t> If the HFC acquired the </a:t>
          </a:r>
          <a:r>
            <a:rPr lang="en-US" sz="1100" b="0"/>
            <a:t>Development on or after May 28, 2025, </a:t>
          </a:r>
          <a:r>
            <a:rPr lang="en-US" sz="1100"/>
            <a:t>it is classified as a</a:t>
          </a:r>
          <a:r>
            <a:rPr lang="en-US" sz="1100" b="1"/>
            <a:t> </a:t>
          </a:r>
          <a:r>
            <a:rPr lang="en-US" sz="1100" b="0"/>
            <a:t>POST HFC Development. </a:t>
          </a:r>
        </a:p>
        <a:p>
          <a:pPr marL="628650" lvl="1" indent="-171450">
            <a:buFont typeface="Courier New" panose="02070309020205020404" pitchFamily="49" charset="0"/>
            <a:buChar char="o"/>
          </a:pPr>
          <a:endParaRPr lang="en-US" sz="1100">
            <a:effectLst/>
          </a:endParaRPr>
        </a:p>
        <a:p>
          <a:r>
            <a:rPr lang="en-US" sz="1100" b="1"/>
            <a:t>Pre-HFC Development HB 21 Compliance Requirements</a:t>
          </a:r>
        </a:p>
        <a:p>
          <a:pPr lvl="1"/>
          <a:r>
            <a:rPr lang="en-US" sz="1100">
              <a:solidFill>
                <a:schemeClr val="dk1"/>
              </a:solidFill>
              <a:effectLst/>
              <a:latin typeface="+mn-lt"/>
              <a:ea typeface="+mn-ea"/>
              <a:cs typeface="+mn-cs"/>
            </a:rPr>
            <a:t>If the HFC acquired the Development </a:t>
          </a:r>
          <a:r>
            <a:rPr lang="en-US" sz="1100" b="1" i="1">
              <a:solidFill>
                <a:schemeClr val="dk1"/>
              </a:solidFill>
              <a:effectLst/>
              <a:latin typeface="+mn-lt"/>
              <a:ea typeface="+mn-ea"/>
              <a:cs typeface="+mn-cs"/>
            </a:rPr>
            <a:t>BEFORE</a:t>
          </a:r>
          <a:r>
            <a:rPr lang="en-US" sz="1100">
              <a:solidFill>
                <a:schemeClr val="dk1"/>
              </a:solidFill>
              <a:effectLst/>
              <a:latin typeface="+mn-lt"/>
              <a:ea typeface="+mn-ea"/>
              <a:cs typeface="+mn-cs"/>
            </a:rPr>
            <a:t> May 28, 2025, the requirements below generally do not apply until December 31, 2035, unless a triggering event occurs:</a:t>
          </a:r>
          <a:r>
            <a:rPr lang="en-US" sz="1100" baseline="0">
              <a:solidFill>
                <a:schemeClr val="dk1"/>
              </a:solidFill>
              <a:effectLst/>
              <a:latin typeface="+mn-lt"/>
              <a:ea typeface="+mn-ea"/>
              <a:cs typeface="+mn-cs"/>
            </a:rPr>
            <a:t> </a:t>
          </a:r>
          <a:endParaRPr lang="en-US" sz="1100">
            <a:solidFill>
              <a:schemeClr val="dk1"/>
            </a:solidFill>
            <a:effectLst/>
            <a:latin typeface="+mn-lt"/>
            <a:ea typeface="+mn-ea"/>
            <a:cs typeface="+mn-cs"/>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Equal unit finishes and amenities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Percentage of Restricted Units by unit type/income category</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Income restriction set-asides (10% + 40% tests)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restriction (≤30% of imputed income)</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Reduction &amp; Public Benefit Test</a:t>
          </a:r>
          <a:endParaRPr lang="en-US" sz="1100">
            <a:effectLst/>
          </a:endParaRPr>
        </a:p>
        <a:p>
          <a:pPr eaLnBrk="1" fontAlgn="auto" latinLnBrk="0" hangingPunct="1"/>
          <a:br>
            <a:rPr lang="en-US" sz="1100">
              <a:solidFill>
                <a:schemeClr val="dk1"/>
              </a:solidFill>
              <a:effectLst/>
              <a:latin typeface="+mn-lt"/>
              <a:ea typeface="+mn-ea"/>
              <a:cs typeface="+mn-cs"/>
            </a:rPr>
          </a:br>
          <a:r>
            <a:rPr lang="en-US" sz="1100" b="1">
              <a:solidFill>
                <a:schemeClr val="dk1"/>
              </a:solidFill>
              <a:effectLst/>
              <a:latin typeface="+mn-lt"/>
              <a:ea typeface="+mn-ea"/>
              <a:cs typeface="+mn-cs"/>
            </a:rPr>
            <a:t>Triggering Events</a:t>
          </a:r>
          <a:endParaRPr lang="en-US">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Transfer of ownership interest </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An amendment to extend, renew, or modify Development agreements in a manner that materially affects affordability requirements</a:t>
          </a:r>
          <a:endParaRPr lang="en-US">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chemeClr val="dk1"/>
              </a:solidFill>
              <a:effectLst/>
              <a:latin typeface="+mn-lt"/>
              <a:ea typeface="+mn-ea"/>
              <a:cs typeface="+mn-cs"/>
            </a:rPr>
            <a:t>The following refinances </a:t>
          </a:r>
          <a:r>
            <a:rPr lang="en-US" sz="1100" b="1" i="1">
              <a:solidFill>
                <a:schemeClr val="dk1"/>
              </a:solidFill>
              <a:effectLst/>
              <a:latin typeface="+mn-lt"/>
              <a:ea typeface="+mn-ea"/>
              <a:cs typeface="+mn-cs"/>
            </a:rPr>
            <a:t>ARE NOT </a:t>
          </a:r>
          <a:r>
            <a:rPr lang="en-US" sz="1100">
              <a:solidFill>
                <a:schemeClr val="dk1"/>
              </a:solidFill>
              <a:effectLst/>
              <a:latin typeface="+mn-lt"/>
              <a:ea typeface="+mn-ea"/>
              <a:cs typeface="+mn-cs"/>
            </a:rPr>
            <a:t>considered triggering events as provided in TAC §10.1204(1):</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conversion to permanent financing</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replaced with permanent financing </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bridge, or short-term (less than 5 years) financing with permanent financing</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§10.1204(3).</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endParaRPr lang="en-US">
            <a:effectLst/>
          </a:endParaRPr>
        </a:p>
        <a:p>
          <a:endParaRPr lang="en-US" sz="11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388328</xdr:colOff>
      <xdr:row>0</xdr:row>
      <xdr:rowOff>153866</xdr:rowOff>
    </xdr:from>
    <xdr:to>
      <xdr:col>20</xdr:col>
      <xdr:colOff>498230</xdr:colOff>
      <xdr:row>12</xdr:row>
      <xdr:rowOff>87923</xdr:rowOff>
    </xdr:to>
    <xdr:sp macro="" textlink="">
      <xdr:nvSpPr>
        <xdr:cNvPr id="2" name="Rectangle: Rounded Corners 1">
          <a:extLst>
            <a:ext uri="{FF2B5EF4-FFF2-40B4-BE49-F238E27FC236}">
              <a16:creationId xmlns:a16="http://schemas.microsoft.com/office/drawing/2014/main" id="{DFDB6912-DEDB-4755-A70A-EAC05F4C852C}"/>
            </a:ext>
          </a:extLst>
        </xdr:cNvPr>
        <xdr:cNvSpPr/>
      </xdr:nvSpPr>
      <xdr:spPr>
        <a:xfrm>
          <a:off x="9678866" y="153866"/>
          <a:ext cx="6191249" cy="23446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xdr:from>
      <xdr:col>12</xdr:col>
      <xdr:colOff>146538</xdr:colOff>
      <xdr:row>2</xdr:row>
      <xdr:rowOff>65942</xdr:rowOff>
    </xdr:from>
    <xdr:to>
      <xdr:col>19</xdr:col>
      <xdr:colOff>507159</xdr:colOff>
      <xdr:row>11</xdr:row>
      <xdr:rowOff>21982</xdr:rowOff>
    </xdr:to>
    <xdr:sp macro="" textlink="">
      <xdr:nvSpPr>
        <xdr:cNvPr id="3" name="TextBox 2">
          <a:extLst>
            <a:ext uri="{FF2B5EF4-FFF2-40B4-BE49-F238E27FC236}">
              <a16:creationId xmlns:a16="http://schemas.microsoft.com/office/drawing/2014/main" id="{EEABB883-E690-4400-9AB1-E771E1E1739B}"/>
            </a:ext>
          </a:extLst>
        </xdr:cNvPr>
        <xdr:cNvSpPr txBox="1"/>
      </xdr:nvSpPr>
      <xdr:spPr>
        <a:xfrm>
          <a:off x="10653346" y="534865"/>
          <a:ext cx="4617563" cy="1699848"/>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100" b="0">
            <a:solidFill>
              <a:schemeClr val="dk1"/>
            </a:solidFill>
            <a:effectLst/>
            <a:latin typeface="+mn-lt"/>
            <a:ea typeface="+mn-ea"/>
            <a:cs typeface="+mn-cs"/>
          </a:endParaRPr>
        </a:p>
        <a:p>
          <a:endParaRPr lang="en-US" sz="1100">
            <a:effectLst/>
          </a:endParaRPr>
        </a:p>
        <a:p>
          <a:pPr eaLnBrk="1" fontAlgn="auto" latinLnBrk="0" hangingPunct="1"/>
          <a:r>
            <a:rPr lang="en-US" sz="1100" b="1" i="0" u="none" strike="noStrike">
              <a:solidFill>
                <a:schemeClr val="dk1"/>
              </a:solidFill>
              <a:effectLst/>
              <a:latin typeface="+mn-lt"/>
              <a:ea typeface="+mn-ea"/>
              <a:cs typeface="+mn-cs"/>
            </a:rPr>
            <a:t>Record Retention (§10.1204(5))</a:t>
          </a:r>
          <a:endParaRPr lang="en-US" sz="1100" b="0" i="0" u="none" strike="noStrike">
            <a:solidFill>
              <a:schemeClr val="dk1"/>
            </a:solidFill>
            <a:effectLst/>
            <a:latin typeface="+mn-lt"/>
            <a:ea typeface="+mn-ea"/>
            <a:cs typeface="+mn-cs"/>
          </a:endParaRPr>
        </a:p>
        <a:p>
          <a:pPr eaLnBrk="1" fontAlgn="auto" latinLnBrk="0" hangingPunct="1"/>
          <a:r>
            <a:rPr lang="en-US" sz="1100" b="0" i="0" u="none" strike="noStrike">
              <a:solidFill>
                <a:schemeClr val="dk1"/>
              </a:solidFill>
              <a:effectLst/>
              <a:latin typeface="+mn-lt"/>
              <a:ea typeface="+mn-ea"/>
              <a:cs typeface="+mn-cs"/>
            </a:rPr>
            <a:t>The Auditor must maintain all monitoring records and working papers for each Audit Report for a minimum of three (3) years and must provide copies to the Department and/or the Chief Appraiser upon request.</a:t>
          </a:r>
          <a:r>
            <a:rPr lang="en-US"/>
            <a:t> </a:t>
          </a:r>
          <a:endParaRPr lang="en-US">
            <a:effectLst/>
          </a:endParaRPr>
        </a:p>
      </xdr:txBody>
    </xdr:sp>
    <xdr:clientData/>
  </xdr:twoCellAnchor>
  <xdr:twoCellAnchor editAs="oneCell">
    <xdr:from>
      <xdr:col>10</xdr:col>
      <xdr:colOff>498231</xdr:colOff>
      <xdr:row>0</xdr:row>
      <xdr:rowOff>271096</xdr:rowOff>
    </xdr:from>
    <xdr:to>
      <xdr:col>12</xdr:col>
      <xdr:colOff>73269</xdr:colOff>
      <xdr:row>5</xdr:row>
      <xdr:rowOff>51821</xdr:rowOff>
    </xdr:to>
    <xdr:pic>
      <xdr:nvPicPr>
        <xdr:cNvPr id="5" name="Picture 4">
          <a:extLst>
            <a:ext uri="{FF2B5EF4-FFF2-40B4-BE49-F238E27FC236}">
              <a16:creationId xmlns:a16="http://schemas.microsoft.com/office/drawing/2014/main" id="{EDC3ED95-C186-4E1A-8F30-865C7FD181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88769" y="271096"/>
          <a:ext cx="791308" cy="828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408215</xdr:colOff>
      <xdr:row>23</xdr:row>
      <xdr:rowOff>0</xdr:rowOff>
    </xdr:from>
    <xdr:to>
      <xdr:col>25</xdr:col>
      <xdr:colOff>345281</xdr:colOff>
      <xdr:row>41</xdr:row>
      <xdr:rowOff>158750</xdr:rowOff>
    </xdr:to>
    <xdr:sp macro="" textlink="">
      <xdr:nvSpPr>
        <xdr:cNvPr id="2" name="Rectangle: Rounded Corners 1">
          <a:extLst>
            <a:ext uri="{FF2B5EF4-FFF2-40B4-BE49-F238E27FC236}">
              <a16:creationId xmlns:a16="http://schemas.microsoft.com/office/drawing/2014/main" id="{193A3BAC-2013-4EED-A618-7257B25E52DC}"/>
            </a:ext>
          </a:extLst>
        </xdr:cNvPr>
        <xdr:cNvSpPr/>
      </xdr:nvSpPr>
      <xdr:spPr>
        <a:xfrm>
          <a:off x="14335882" y="3947583"/>
          <a:ext cx="7303066" cy="3291417"/>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13</xdr:col>
      <xdr:colOff>518583</xdr:colOff>
      <xdr:row>23</xdr:row>
      <xdr:rowOff>0</xdr:rowOff>
    </xdr:from>
    <xdr:to>
      <xdr:col>15</xdr:col>
      <xdr:colOff>141656</xdr:colOff>
      <xdr:row>28</xdr:row>
      <xdr:rowOff>114905</xdr:rowOff>
    </xdr:to>
    <xdr:pic>
      <xdr:nvPicPr>
        <xdr:cNvPr id="3" name="Picture 2">
          <a:extLst>
            <a:ext uri="{FF2B5EF4-FFF2-40B4-BE49-F238E27FC236}">
              <a16:creationId xmlns:a16="http://schemas.microsoft.com/office/drawing/2014/main" id="{823BC441-6CBC-4C35-B407-AD06B10B5F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46250" y="3419929"/>
          <a:ext cx="850739" cy="898072"/>
        </a:xfrm>
        <a:prstGeom prst="rect">
          <a:avLst/>
        </a:prstGeom>
      </xdr:spPr>
    </xdr:pic>
    <xdr:clientData/>
  </xdr:twoCellAnchor>
  <xdr:twoCellAnchor>
    <xdr:from>
      <xdr:col>15</xdr:col>
      <xdr:colOff>417287</xdr:colOff>
      <xdr:row>25</xdr:row>
      <xdr:rowOff>42333</xdr:rowOff>
    </xdr:from>
    <xdr:to>
      <xdr:col>24</xdr:col>
      <xdr:colOff>444499</xdr:colOff>
      <xdr:row>41</xdr:row>
      <xdr:rowOff>74084</xdr:rowOff>
    </xdr:to>
    <xdr:sp macro="" textlink="">
      <xdr:nvSpPr>
        <xdr:cNvPr id="4" name="TextBox 3">
          <a:extLst>
            <a:ext uri="{FF2B5EF4-FFF2-40B4-BE49-F238E27FC236}">
              <a16:creationId xmlns:a16="http://schemas.microsoft.com/office/drawing/2014/main" id="{650B83EF-B808-4CE7-A9CC-F364851C841D}"/>
            </a:ext>
          </a:extLst>
        </xdr:cNvPr>
        <xdr:cNvSpPr txBox="1"/>
      </xdr:nvSpPr>
      <xdr:spPr>
        <a:xfrm>
          <a:off x="15572620" y="4349750"/>
          <a:ext cx="5551712" cy="2804584"/>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endParaRPr lang="en-US" sz="1100" b="1"/>
        </a:p>
        <a:p>
          <a:endParaRPr lang="en-US" sz="1100" b="1" baseline="0">
            <a:solidFill>
              <a:sysClr val="windowText" lastClr="000000"/>
            </a:solidFill>
          </a:endParaRPr>
        </a:p>
        <a:p>
          <a:r>
            <a:rPr lang="en-US" sz="1100" b="1">
              <a:solidFill>
                <a:sysClr val="windowText" lastClr="000000"/>
              </a:solidFill>
              <a:effectLst/>
              <a:latin typeface="+mn-lt"/>
              <a:ea typeface="+mn-ea"/>
              <a:cs typeface="+mn-cs"/>
            </a:rPr>
            <a:t>Pre–May 28, 2025 Developments </a:t>
          </a:r>
          <a:endParaRPr lang="en-US" sz="1100">
            <a:solidFill>
              <a:sysClr val="windowText" lastClr="000000"/>
            </a:solidFill>
            <a:effectLst/>
          </a:endParaRPr>
        </a:p>
        <a:p>
          <a:r>
            <a:rPr lang="en-US" sz="1100">
              <a:solidFill>
                <a:sysClr val="windowText" lastClr="000000"/>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ysClr val="windowText" lastClr="000000"/>
              </a:solidFill>
              <a:effectLst/>
              <a:latin typeface="+mn-lt"/>
              <a:ea typeface="+mn-ea"/>
              <a:cs typeface="+mn-cs"/>
            </a:rPr>
            <a:t> in </a:t>
          </a:r>
          <a:r>
            <a:rPr lang="en-US" sz="1100">
              <a:solidFill>
                <a:sysClr val="windowText" lastClr="000000"/>
              </a:solidFill>
              <a:effectLst/>
              <a:latin typeface="+mn-lt"/>
              <a:ea typeface="+mn-ea"/>
              <a:cs typeface="+mn-cs"/>
            </a:rPr>
            <a:t>10 TAC §10.1204(1).</a:t>
          </a:r>
        </a:p>
        <a:p>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These Developments remain subject to the terms of their existing Regulatory Agreement unless and until a Triggering Event occurs.</a:t>
          </a:r>
        </a:p>
        <a:p>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123825</xdr:colOff>
          <xdr:row>13</xdr:row>
          <xdr:rowOff>28575</xdr:rowOff>
        </xdr:from>
        <xdr:to>
          <xdr:col>12</xdr:col>
          <xdr:colOff>38100</xdr:colOff>
          <xdr:row>13</xdr:row>
          <xdr:rowOff>180975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xdr:row>
          <xdr:rowOff>28575</xdr:rowOff>
        </xdr:from>
        <xdr:to>
          <xdr:col>16</xdr:col>
          <xdr:colOff>123825</xdr:colOff>
          <xdr:row>13</xdr:row>
          <xdr:rowOff>180975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13</xdr:row>
          <xdr:rowOff>28575</xdr:rowOff>
        </xdr:from>
        <xdr:to>
          <xdr:col>24</xdr:col>
          <xdr:colOff>38100</xdr:colOff>
          <xdr:row>13</xdr:row>
          <xdr:rowOff>180975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13</xdr:row>
          <xdr:rowOff>28575</xdr:rowOff>
        </xdr:from>
        <xdr:to>
          <xdr:col>35</xdr:col>
          <xdr:colOff>209550</xdr:colOff>
          <xdr:row>13</xdr:row>
          <xdr:rowOff>180975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25</xdr:row>
          <xdr:rowOff>28575</xdr:rowOff>
        </xdr:from>
        <xdr:to>
          <xdr:col>13</xdr:col>
          <xdr:colOff>57150</xdr:colOff>
          <xdr:row>25</xdr:row>
          <xdr:rowOff>180975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28575</xdr:rowOff>
        </xdr:from>
        <xdr:to>
          <xdr:col>17</xdr:col>
          <xdr:colOff>0</xdr:colOff>
          <xdr:row>25</xdr:row>
          <xdr:rowOff>180975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25</xdr:row>
          <xdr:rowOff>28575</xdr:rowOff>
        </xdr:from>
        <xdr:to>
          <xdr:col>20</xdr:col>
          <xdr:colOff>28575</xdr:colOff>
          <xdr:row>25</xdr:row>
          <xdr:rowOff>180975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27</xdr:row>
          <xdr:rowOff>0</xdr:rowOff>
        </xdr:from>
        <xdr:to>
          <xdr:col>35</xdr:col>
          <xdr:colOff>38100</xdr:colOff>
          <xdr:row>28</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27</xdr:row>
          <xdr:rowOff>0</xdr:rowOff>
        </xdr:from>
        <xdr:to>
          <xdr:col>35</xdr:col>
          <xdr:colOff>428625</xdr:colOff>
          <xdr:row>28</xdr:row>
          <xdr:rowOff>28575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twoCellAnchor>
    <xdr:from>
      <xdr:col>42</xdr:col>
      <xdr:colOff>66676</xdr:colOff>
      <xdr:row>2</xdr:row>
      <xdr:rowOff>0</xdr:rowOff>
    </xdr:from>
    <xdr:to>
      <xdr:col>58</xdr:col>
      <xdr:colOff>428626</xdr:colOff>
      <xdr:row>59</xdr:row>
      <xdr:rowOff>133350</xdr:rowOff>
    </xdr:to>
    <xdr:sp macro="" textlink="">
      <xdr:nvSpPr>
        <xdr:cNvPr id="2" name="Rectangle: Rounded Corners 1">
          <a:extLst>
            <a:ext uri="{FF2B5EF4-FFF2-40B4-BE49-F238E27FC236}">
              <a16:creationId xmlns:a16="http://schemas.microsoft.com/office/drawing/2014/main" id="{558C0F26-BB71-48F4-9535-45F7A3593BAD}"/>
            </a:ext>
          </a:extLst>
        </xdr:cNvPr>
        <xdr:cNvSpPr/>
      </xdr:nvSpPr>
      <xdr:spPr>
        <a:xfrm>
          <a:off x="7439026" y="333375"/>
          <a:ext cx="6915150" cy="74676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44</xdr:col>
      <xdr:colOff>0</xdr:colOff>
      <xdr:row>11</xdr:row>
      <xdr:rowOff>9525</xdr:rowOff>
    </xdr:from>
    <xdr:to>
      <xdr:col>49</xdr:col>
      <xdr:colOff>318250</xdr:colOff>
      <xdr:row>19</xdr:row>
      <xdr:rowOff>8996</xdr:rowOff>
    </xdr:to>
    <xdr:pic>
      <xdr:nvPicPr>
        <xdr:cNvPr id="4" name="Picture 3">
          <a:extLst>
            <a:ext uri="{FF2B5EF4-FFF2-40B4-BE49-F238E27FC236}">
              <a16:creationId xmlns:a16="http://schemas.microsoft.com/office/drawing/2014/main" id="{E2410856-BFB8-48FE-93CD-1A01B15B7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7150" y="695325"/>
          <a:ext cx="1080250" cy="1104371"/>
        </a:xfrm>
        <a:prstGeom prst="rect">
          <a:avLst/>
        </a:prstGeom>
      </xdr:spPr>
    </xdr:pic>
    <xdr:clientData/>
  </xdr:twoCellAnchor>
  <xdr:twoCellAnchor>
    <xdr:from>
      <xdr:col>49</xdr:col>
      <xdr:colOff>361950</xdr:colOff>
      <xdr:row>11</xdr:row>
      <xdr:rowOff>76200</xdr:rowOff>
    </xdr:from>
    <xdr:to>
      <xdr:col>57</xdr:col>
      <xdr:colOff>447675</xdr:colOff>
      <xdr:row>58</xdr:row>
      <xdr:rowOff>28575</xdr:rowOff>
    </xdr:to>
    <xdr:sp macro="" textlink="">
      <xdr:nvSpPr>
        <xdr:cNvPr id="6" name="TextBox 5">
          <a:extLst>
            <a:ext uri="{FF2B5EF4-FFF2-40B4-BE49-F238E27FC236}">
              <a16:creationId xmlns:a16="http://schemas.microsoft.com/office/drawing/2014/main" id="{03FDCCCE-5E04-4772-9B17-778842444EC6}"/>
            </a:ext>
          </a:extLst>
        </xdr:cNvPr>
        <xdr:cNvSpPr txBox="1"/>
      </xdr:nvSpPr>
      <xdr:spPr>
        <a:xfrm>
          <a:off x="8801100" y="762000"/>
          <a:ext cx="4962525" cy="67722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200" b="0">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Sample</a:t>
          </a:r>
          <a:r>
            <a:rPr lang="en-US" sz="1100" b="1" baseline="0">
              <a:solidFill>
                <a:schemeClr val="dk1"/>
              </a:solidFill>
              <a:effectLst/>
              <a:latin typeface="+mn-lt"/>
              <a:ea typeface="+mn-ea"/>
              <a:cs typeface="+mn-cs"/>
            </a:rPr>
            <a:t> Report Dates</a:t>
          </a:r>
          <a:endParaRPr lang="en-US" sz="1100">
            <a:effectLst/>
          </a:endParaRPr>
        </a:p>
        <a:p>
          <a:pPr eaLnBrk="1" fontAlgn="auto" latinLnBrk="0" hangingPunct="1"/>
          <a:r>
            <a:rPr lang="en-US" sz="1100" b="0">
              <a:solidFill>
                <a:schemeClr val="dk1"/>
              </a:solidFill>
              <a:effectLst/>
              <a:latin typeface="+mn-lt"/>
              <a:ea typeface="+mn-ea"/>
              <a:cs typeface="+mn-cs"/>
            </a:rPr>
            <a:t>Current Reporting Year: 2026</a:t>
          </a:r>
          <a:endParaRPr lang="en-US" sz="1100">
            <a:effectLst/>
          </a:endParaRPr>
        </a:p>
        <a:p>
          <a:pPr eaLnBrk="1" fontAlgn="auto" latinLnBrk="0" hangingPunct="1"/>
          <a:r>
            <a:rPr lang="en-US" sz="1100" b="0">
              <a:solidFill>
                <a:schemeClr val="dk1"/>
              </a:solidFill>
              <a:effectLst/>
              <a:latin typeface="+mn-lt"/>
              <a:ea typeface="+mn-ea"/>
              <a:cs typeface="+mn-cs"/>
            </a:rPr>
            <a:t>Reporting for Occupancy Period: </a:t>
          </a:r>
          <a:endParaRPr lang="en-US" sz="1100">
            <a:effectLst/>
          </a:endParaRPr>
        </a:p>
        <a:p>
          <a:pPr eaLnBrk="1" fontAlgn="auto" latinLnBrk="0" hangingPunct="1"/>
          <a:r>
            <a:rPr lang="en-US" sz="1100" b="0">
              <a:solidFill>
                <a:schemeClr val="dk1"/>
              </a:solidFill>
              <a:effectLst/>
              <a:latin typeface="+mn-lt"/>
              <a:ea typeface="+mn-ea"/>
              <a:cs typeface="+mn-cs"/>
            </a:rPr>
            <a:t>	From Jan 1 2025 to Dec 31 2025</a:t>
          </a:r>
        </a:p>
        <a:p>
          <a:pPr eaLnBrk="1" fontAlgn="auto" latinLnBrk="0" hangingPunct="1"/>
          <a:endParaRPr lang="en-US" sz="1100">
            <a:effectLst/>
          </a:endParaRPr>
        </a:p>
        <a:p>
          <a:pPr eaLnBrk="1" fontAlgn="auto" latinLnBrk="0" hangingPunct="1"/>
          <a:r>
            <a:rPr lang="en-US" sz="1100" b="1">
              <a:solidFill>
                <a:schemeClr val="dk1"/>
              </a:solidFill>
              <a:effectLst/>
              <a:latin typeface="+mn-lt"/>
              <a:ea typeface="+mn-ea"/>
              <a:cs typeface="+mn-cs"/>
            </a:rPr>
            <a:t>PFC User/Operator</a:t>
          </a:r>
          <a:endParaRPr lang="en-US" sz="1100">
            <a:effectLst/>
          </a:endParaRPr>
        </a:p>
        <a:p>
          <a:pPr eaLnBrk="1" fontAlgn="auto" latinLnBrk="0" hangingPunct="1"/>
          <a:r>
            <a:rPr lang="en-US" sz="11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100" i="1">
              <a:solidFill>
                <a:schemeClr val="dk1"/>
              </a:solidFill>
              <a:effectLst/>
              <a:latin typeface="+mn-lt"/>
              <a:ea typeface="+mn-ea"/>
              <a:cs typeface="+mn-cs"/>
            </a:rPr>
            <a:t>This</a:t>
          </a:r>
          <a:r>
            <a:rPr lang="en-US" sz="1100" i="1" baseline="0">
              <a:solidFill>
                <a:schemeClr val="dk1"/>
              </a:solidFill>
              <a:effectLst/>
              <a:latin typeface="+mn-lt"/>
              <a:ea typeface="+mn-ea"/>
              <a:cs typeface="+mn-cs"/>
            </a:rPr>
            <a:t> contact should be different than the Management Company.</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Management Company</a:t>
          </a:r>
          <a:endParaRPr lang="en-US" sz="1100">
            <a:effectLst/>
          </a:endParaRPr>
        </a:p>
        <a:p>
          <a:pPr eaLnBrk="1" fontAlgn="auto" latinLnBrk="0" hangingPunct="1"/>
          <a:r>
            <a:rPr lang="en-US" sz="1100">
              <a:solidFill>
                <a:schemeClr val="dk1"/>
              </a:solidFill>
              <a:effectLst/>
              <a:latin typeface="+mn-lt"/>
              <a:ea typeface="+mn-ea"/>
              <a:cs typeface="+mn-cs"/>
            </a:rPr>
            <a:t>Individuals, organizations, or entities that is responsible for the oversight and daily operations of a HFC</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Development. </a:t>
          </a:r>
        </a:p>
        <a:p>
          <a:pPr eaLnBrk="1" fontAlgn="auto" latinLnBrk="0" hangingPunct="1"/>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1100">
            <a:effectLst/>
          </a:endParaRPr>
        </a:p>
        <a:p>
          <a:r>
            <a:rPr lang="en-US" sz="1100" b="1">
              <a:solidFill>
                <a:schemeClr val="dk1"/>
              </a:solidFill>
              <a:effectLst/>
              <a:latin typeface="+mn-lt"/>
              <a:ea typeface="+mn-ea"/>
              <a:cs typeface="+mn-cs"/>
            </a:rPr>
            <a:t>PRE- vs POST-June 18, 2023 PFC Developments </a:t>
          </a:r>
          <a:endParaRPr lang="en-US" sz="1100">
            <a:effectLst/>
          </a:endParaRPr>
        </a:p>
        <a:p>
          <a:pPr marL="171450" indent="-171450">
            <a:buFont typeface="Arial" panose="020B0604020202020204" pitchFamily="34" charset="0"/>
            <a:buChar char="•"/>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June 18, 2023 is the effective date of HB 2071. PFC developments initiated </a:t>
          </a:r>
          <a:r>
            <a:rPr lang="en-US" sz="1100" b="1">
              <a:solidFill>
                <a:schemeClr val="dk1"/>
              </a:solidFill>
              <a:effectLst/>
              <a:latin typeface="+mn-lt"/>
              <a:ea typeface="+mn-ea"/>
              <a:cs typeface="+mn-cs"/>
            </a:rPr>
            <a:t>before</a:t>
          </a:r>
          <a:r>
            <a:rPr lang="en-US" sz="1100">
              <a:solidFill>
                <a:schemeClr val="dk1"/>
              </a:solidFill>
              <a:effectLst/>
              <a:latin typeface="+mn-lt"/>
              <a:ea typeface="+mn-ea"/>
              <a:cs typeface="+mn-cs"/>
            </a:rPr>
            <a:t> this date are subject to Chapter 303 and the Regulatory Agreement, with limited TDHCA monitoring (</a:t>
          </a:r>
          <a:r>
            <a:rPr lang="en-US" sz="1100" b="1">
              <a:solidFill>
                <a:schemeClr val="dk1"/>
              </a:solidFill>
              <a:effectLst/>
              <a:latin typeface="+mn-lt"/>
              <a:ea typeface="+mn-ea"/>
              <a:cs typeface="+mn-cs"/>
            </a:rPr>
            <a:t>Pre-Audit Workbook</a:t>
          </a:r>
          <a:r>
            <a:rPr lang="en-US" sz="1100">
              <a:solidFill>
                <a:schemeClr val="dk1"/>
              </a:solidFill>
              <a:effectLst/>
              <a:latin typeface="+mn-lt"/>
              <a:ea typeface="+mn-ea"/>
              <a:cs typeface="+mn-cs"/>
            </a:rPr>
            <a:t>). </a:t>
          </a:r>
        </a:p>
        <a:p>
          <a:pPr marL="171450" indent="-171450">
            <a:buFont typeface="Arial" panose="020B0604020202020204" pitchFamily="34" charset="0"/>
            <a:buChar char="•"/>
          </a:pPr>
          <a:r>
            <a:rPr lang="en-US" sz="1100" b="1">
              <a:solidFill>
                <a:schemeClr val="dk1"/>
              </a:solidFill>
              <a:effectLst/>
              <a:latin typeface="+mn-lt"/>
              <a:ea typeface="+mn-ea"/>
              <a:cs typeface="+mn-cs"/>
            </a:rPr>
            <a:t>POST: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on or after</a:t>
          </a:r>
          <a:r>
            <a:rPr lang="en-US" sz="1100">
              <a:solidFill>
                <a:schemeClr val="dk1"/>
              </a:solidFill>
              <a:effectLst/>
              <a:latin typeface="+mn-lt"/>
              <a:ea typeface="+mn-ea"/>
              <a:cs typeface="+mn-cs"/>
            </a:rPr>
            <a:t> this date are subject to HB 2071 and full TDHCA compliance monitoring (</a:t>
          </a:r>
          <a:r>
            <a:rPr lang="en-US" sz="1100" b="1">
              <a:solidFill>
                <a:schemeClr val="dk1"/>
              </a:solidFill>
              <a:effectLst/>
              <a:latin typeface="+mn-lt"/>
              <a:ea typeface="+mn-ea"/>
              <a:cs typeface="+mn-cs"/>
            </a:rPr>
            <a:t>Post-Audit Workbook</a:t>
          </a:r>
          <a:r>
            <a:rPr lang="en-US" sz="1100">
              <a:solidFill>
                <a:schemeClr val="dk1"/>
              </a:solidFill>
              <a:effectLst/>
              <a:latin typeface="+mn-lt"/>
              <a:ea typeface="+mn-ea"/>
              <a:cs typeface="+mn-cs"/>
            </a:rPr>
            <a:t>).</a:t>
          </a:r>
          <a:endParaRPr lang="en-US" sz="1100">
            <a:effectLst/>
          </a:endParaRPr>
        </a:p>
        <a:p>
          <a:pPr eaLnBrk="1" fontAlgn="auto" latinLnBrk="0" hangingPunct="1"/>
          <a:endParaRPr lang="en-US"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Traveling vs. Non-Traveling PFC Developments</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outside</a:t>
          </a:r>
          <a:r>
            <a:rPr lang="en-US" sz="1100">
              <a:solidFill>
                <a:schemeClr val="dk1"/>
              </a:solidFill>
              <a:effectLst/>
              <a:latin typeface="+mn-lt"/>
              <a:ea typeface="+mn-ea"/>
              <a:cs typeface="+mn-cs"/>
            </a:rPr>
            <a:t> the sponsoring entity’s jurisdiction or area of operation, while a </a:t>
          </a:r>
          <a:r>
            <a:rPr lang="en-US" sz="1100" b="0">
              <a:solidFill>
                <a:schemeClr val="dk1"/>
              </a:solidFill>
              <a:effectLst/>
              <a:latin typeface="+mn-lt"/>
              <a:ea typeface="+mn-ea"/>
              <a:cs typeface="+mn-cs"/>
            </a:rPr>
            <a:t>non-traveling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within </a:t>
          </a:r>
          <a:r>
            <a:rPr lang="en-US" sz="1100">
              <a:solidFill>
                <a:schemeClr val="dk1"/>
              </a:solidFill>
              <a:effectLst/>
              <a:latin typeface="+mn-lt"/>
              <a:ea typeface="+mn-ea"/>
              <a:cs typeface="+mn-cs"/>
            </a:rPr>
            <a:t>the sponsor’s jurisdiction or area of operation.</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Contact</a:t>
          </a:r>
          <a:r>
            <a:rPr lang="en-US" sz="1100" b="1" baseline="0">
              <a:solidFill>
                <a:schemeClr val="dk1"/>
              </a:solidFill>
              <a:effectLst/>
              <a:latin typeface="+mn-lt"/>
              <a:ea typeface="+mn-ea"/>
              <a:cs typeface="+mn-cs"/>
            </a:rPr>
            <a:t> Information</a:t>
          </a:r>
        </a:p>
        <a:p>
          <a:pPr eaLnBrk="1" fontAlgn="auto" latinLnBrk="0" hangingPunct="1"/>
          <a:r>
            <a:rPr lang="en-US" sz="1100" b="0">
              <a:solidFill>
                <a:schemeClr val="dk1"/>
              </a:solidFill>
              <a:effectLst/>
              <a:latin typeface="+mn-lt"/>
              <a:ea typeface="+mn-ea"/>
              <a:cs typeface="+mn-cs"/>
            </a:rPr>
            <a:t>Current and accurate email addresses for ALL responsible parties are </a:t>
          </a:r>
          <a:r>
            <a:rPr lang="en-US" sz="1100" b="1" i="1">
              <a:solidFill>
                <a:schemeClr val="dk1"/>
              </a:solidFill>
              <a:effectLst/>
              <a:latin typeface="+mn-lt"/>
              <a:ea typeface="+mn-ea"/>
              <a:cs typeface="+mn-cs"/>
            </a:rPr>
            <a:t>required</a:t>
          </a:r>
          <a:r>
            <a:rPr lang="en-US" sz="1100" b="0">
              <a:solidFill>
                <a:schemeClr val="dk1"/>
              </a:solidFill>
              <a:effectLst/>
              <a:latin typeface="+mn-lt"/>
              <a:ea typeface="+mn-ea"/>
              <a:cs typeface="+mn-cs"/>
            </a:rPr>
            <a:t>.</a:t>
          </a:r>
        </a:p>
        <a:p>
          <a:pPr eaLnBrk="1" fontAlgn="auto" latinLnBrk="0" hangingPunct="1"/>
          <a:endParaRPr lang="en-US" sz="1100">
            <a:effectLst/>
          </a:endParaRPr>
        </a:p>
        <a:p>
          <a:pPr eaLnBrk="1" fontAlgn="auto" latinLnBrk="0" hangingPunct="1"/>
          <a:r>
            <a:rPr lang="en-US" sz="11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eaLnBrk="1" fontAlgn="auto" latinLnBrk="0" hangingPunct="1"/>
          <a:endParaRPr lang="en-US" sz="1100">
            <a:effectLst/>
          </a:endParaRPr>
        </a:p>
        <a:p>
          <a:pPr eaLnBrk="1" fontAlgn="auto" latinLnBrk="0" hangingPunct="1"/>
          <a:r>
            <a:rPr lang="en-US" sz="1100" b="0">
              <a:solidFill>
                <a:schemeClr val="dk1"/>
              </a:solidFill>
              <a:effectLst/>
              <a:latin typeface="+mn-lt"/>
              <a:ea typeface="+mn-ea"/>
              <a:cs typeface="+mn-cs"/>
            </a:rPr>
            <a:t>Failure to provide complete contact information may result in a Finding of non-compliance.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293159</xdr:colOff>
      <xdr:row>0</xdr:row>
      <xdr:rowOff>64560</xdr:rowOff>
    </xdr:from>
    <xdr:to>
      <xdr:col>19</xdr:col>
      <xdr:colOff>525500</xdr:colOff>
      <xdr:row>20</xdr:row>
      <xdr:rowOff>123825</xdr:rowOff>
    </xdr:to>
    <xdr:sp macro="" textlink="">
      <xdr:nvSpPr>
        <xdr:cNvPr id="2" name="Rectangle: Rounded Corners 1">
          <a:extLst>
            <a:ext uri="{FF2B5EF4-FFF2-40B4-BE49-F238E27FC236}">
              <a16:creationId xmlns:a16="http://schemas.microsoft.com/office/drawing/2014/main" id="{6EF55C17-DBCD-4661-BAAE-EF071C42CB04}"/>
            </a:ext>
          </a:extLst>
        </xdr:cNvPr>
        <xdr:cNvSpPr/>
      </xdr:nvSpPr>
      <xdr:spPr>
        <a:xfrm>
          <a:off x="8351309" y="64560"/>
          <a:ext cx="7252266" cy="502179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8</xdr:col>
      <xdr:colOff>236310</xdr:colOff>
      <xdr:row>0</xdr:row>
      <xdr:rowOff>233590</xdr:rowOff>
    </xdr:from>
    <xdr:to>
      <xdr:col>9</xdr:col>
      <xdr:colOff>597995</xdr:colOff>
      <xdr:row>5</xdr:row>
      <xdr:rowOff>13227</xdr:rowOff>
    </xdr:to>
    <xdr:pic>
      <xdr:nvPicPr>
        <xdr:cNvPr id="3" name="Picture 2">
          <a:extLst>
            <a:ext uri="{FF2B5EF4-FFF2-40B4-BE49-F238E27FC236}">
              <a16:creationId xmlns:a16="http://schemas.microsoft.com/office/drawing/2014/main" id="{C7390C88-C3A1-49CA-B1EF-AB0CD1F184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2735" y="233590"/>
          <a:ext cx="971285" cy="1020268"/>
        </a:xfrm>
        <a:prstGeom prst="rect">
          <a:avLst/>
        </a:prstGeom>
      </xdr:spPr>
    </xdr:pic>
    <xdr:clientData/>
  </xdr:twoCellAnchor>
  <xdr:twoCellAnchor>
    <xdr:from>
      <xdr:col>9</xdr:col>
      <xdr:colOff>600680</xdr:colOff>
      <xdr:row>3</xdr:row>
      <xdr:rowOff>105078</xdr:rowOff>
    </xdr:from>
    <xdr:to>
      <xdr:col>19</xdr:col>
      <xdr:colOff>18292</xdr:colOff>
      <xdr:row>17</xdr:row>
      <xdr:rowOff>209550</xdr:rowOff>
    </xdr:to>
    <xdr:sp macro="" textlink="">
      <xdr:nvSpPr>
        <xdr:cNvPr id="4" name="TextBox 3">
          <a:extLst>
            <a:ext uri="{FF2B5EF4-FFF2-40B4-BE49-F238E27FC236}">
              <a16:creationId xmlns:a16="http://schemas.microsoft.com/office/drawing/2014/main" id="{456CFCB4-0986-406A-A283-8B9F56A32A70}"/>
            </a:ext>
          </a:extLst>
        </xdr:cNvPr>
        <xdr:cNvSpPr txBox="1"/>
      </xdr:nvSpPr>
      <xdr:spPr>
        <a:xfrm>
          <a:off x="9582755" y="1019478"/>
          <a:ext cx="5513612" cy="3352497"/>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solidFill>
                <a:sysClr val="windowText" lastClr="000000"/>
              </a:solidFill>
              <a:effectLst/>
              <a:latin typeface="+mn-lt"/>
              <a:ea typeface="+mn-ea"/>
              <a:cs typeface="+mn-cs"/>
            </a:rPr>
            <a:t>Rent</a:t>
          </a:r>
        </a:p>
        <a:p>
          <a:r>
            <a:rPr lang="en-US" sz="1200"/>
            <a:t>Any recurring fee or charge that a tenant is required to pay as a condition of occupancy, including a fee or charge for the use of a common area, amenity, or facility reasonably associated with the residential rental property. The term does not include fees for services or amenities that are optional for a tenant, such as pet fees or fees for storage or covered parking.</a:t>
          </a:r>
        </a:p>
        <a:p>
          <a:endParaRPr lang="en-US" sz="1200">
            <a:solidFill>
              <a:sysClr val="windowText" lastClr="000000"/>
            </a:solidFill>
          </a:endParaRPr>
        </a:p>
        <a:p>
          <a:r>
            <a:rPr lang="en-US" sz="1200">
              <a:solidFill>
                <a:sysClr val="windowText" lastClr="000000"/>
              </a:solidFill>
            </a:rPr>
            <a:t>For Developments acquired before May 28, 2025, a one time waiver of this requirement applies for occupancy period </a:t>
          </a:r>
          <a:r>
            <a:rPr lang="en-US" sz="1200" baseline="0">
              <a:solidFill>
                <a:sysClr val="windowText" lastClr="000000"/>
              </a:solidFill>
            </a:rPr>
            <a:t>1/1/2025-12/31/2025.</a:t>
          </a:r>
          <a:endParaRPr lang="en-US" sz="12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523875</xdr:colOff>
          <xdr:row>10</xdr:row>
          <xdr:rowOff>38100</xdr:rowOff>
        </xdr:from>
        <xdr:to>
          <xdr:col>5</xdr:col>
          <xdr:colOff>0</xdr:colOff>
          <xdr:row>10</xdr:row>
          <xdr:rowOff>247650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28575</xdr:rowOff>
        </xdr:from>
        <xdr:to>
          <xdr:col>5</xdr:col>
          <xdr:colOff>1362075</xdr:colOff>
          <xdr:row>10</xdr:row>
          <xdr:rowOff>238125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10</xdr:row>
          <xdr:rowOff>28575</xdr:rowOff>
        </xdr:from>
        <xdr:to>
          <xdr:col>4</xdr:col>
          <xdr:colOff>9525</xdr:colOff>
          <xdr:row>10</xdr:row>
          <xdr:rowOff>238125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xdr:row>
          <xdr:rowOff>38100</xdr:rowOff>
        </xdr:from>
        <xdr:to>
          <xdr:col>4</xdr:col>
          <xdr:colOff>9525</xdr:colOff>
          <xdr:row>11</xdr:row>
          <xdr:rowOff>247650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11</xdr:row>
          <xdr:rowOff>38100</xdr:rowOff>
        </xdr:from>
        <xdr:to>
          <xdr:col>5</xdr:col>
          <xdr:colOff>0</xdr:colOff>
          <xdr:row>11</xdr:row>
          <xdr:rowOff>247650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11</xdr:row>
          <xdr:rowOff>19050</xdr:rowOff>
        </xdr:from>
        <xdr:to>
          <xdr:col>5</xdr:col>
          <xdr:colOff>1362075</xdr:colOff>
          <xdr:row>11</xdr:row>
          <xdr:rowOff>228600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12</xdr:row>
          <xdr:rowOff>28575</xdr:rowOff>
        </xdr:from>
        <xdr:to>
          <xdr:col>4</xdr:col>
          <xdr:colOff>9525</xdr:colOff>
          <xdr:row>12</xdr:row>
          <xdr:rowOff>238125</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12</xdr:row>
          <xdr:rowOff>28575</xdr:rowOff>
        </xdr:from>
        <xdr:to>
          <xdr:col>5</xdr:col>
          <xdr:colOff>0</xdr:colOff>
          <xdr:row>12</xdr:row>
          <xdr:rowOff>238125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12</xdr:row>
          <xdr:rowOff>28575</xdr:rowOff>
        </xdr:from>
        <xdr:to>
          <xdr:col>5</xdr:col>
          <xdr:colOff>1343025</xdr:colOff>
          <xdr:row>12</xdr:row>
          <xdr:rowOff>238125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13</xdr:row>
          <xdr:rowOff>19050</xdr:rowOff>
        </xdr:from>
        <xdr:to>
          <xdr:col>4</xdr:col>
          <xdr:colOff>9525</xdr:colOff>
          <xdr:row>13</xdr:row>
          <xdr:rowOff>228600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13</xdr:row>
          <xdr:rowOff>28575</xdr:rowOff>
        </xdr:from>
        <xdr:to>
          <xdr:col>5</xdr:col>
          <xdr:colOff>0</xdr:colOff>
          <xdr:row>13</xdr:row>
          <xdr:rowOff>238125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38100</xdr:rowOff>
        </xdr:from>
        <xdr:to>
          <xdr:col>5</xdr:col>
          <xdr:colOff>1362075</xdr:colOff>
          <xdr:row>13</xdr:row>
          <xdr:rowOff>247650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14</xdr:row>
          <xdr:rowOff>28575</xdr:rowOff>
        </xdr:from>
        <xdr:to>
          <xdr:col>4</xdr:col>
          <xdr:colOff>9525</xdr:colOff>
          <xdr:row>14</xdr:row>
          <xdr:rowOff>238125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14</xdr:row>
          <xdr:rowOff>19050</xdr:rowOff>
        </xdr:from>
        <xdr:to>
          <xdr:col>5</xdr:col>
          <xdr:colOff>0</xdr:colOff>
          <xdr:row>14</xdr:row>
          <xdr:rowOff>228600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38100</xdr:rowOff>
        </xdr:from>
        <xdr:to>
          <xdr:col>5</xdr:col>
          <xdr:colOff>1362075</xdr:colOff>
          <xdr:row>14</xdr:row>
          <xdr:rowOff>247650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15</xdr:row>
          <xdr:rowOff>28575</xdr:rowOff>
        </xdr:from>
        <xdr:to>
          <xdr:col>4</xdr:col>
          <xdr:colOff>0</xdr:colOff>
          <xdr:row>15</xdr:row>
          <xdr:rowOff>238125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15</xdr:row>
          <xdr:rowOff>19050</xdr:rowOff>
        </xdr:from>
        <xdr:to>
          <xdr:col>5</xdr:col>
          <xdr:colOff>0</xdr:colOff>
          <xdr:row>15</xdr:row>
          <xdr:rowOff>228600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38100</xdr:rowOff>
        </xdr:from>
        <xdr:to>
          <xdr:col>5</xdr:col>
          <xdr:colOff>1352550</xdr:colOff>
          <xdr:row>15</xdr:row>
          <xdr:rowOff>247650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16</xdr:row>
          <xdr:rowOff>38100</xdr:rowOff>
        </xdr:from>
        <xdr:to>
          <xdr:col>4</xdr:col>
          <xdr:colOff>9525</xdr:colOff>
          <xdr:row>16</xdr:row>
          <xdr:rowOff>247650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16</xdr:row>
          <xdr:rowOff>47625</xdr:rowOff>
        </xdr:from>
        <xdr:to>
          <xdr:col>5</xdr:col>
          <xdr:colOff>0</xdr:colOff>
          <xdr:row>16</xdr:row>
          <xdr:rowOff>257175</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xdr:row>
          <xdr:rowOff>28575</xdr:rowOff>
        </xdr:from>
        <xdr:to>
          <xdr:col>5</xdr:col>
          <xdr:colOff>1362075</xdr:colOff>
          <xdr:row>16</xdr:row>
          <xdr:rowOff>238125</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17</xdr:row>
          <xdr:rowOff>28575</xdr:rowOff>
        </xdr:from>
        <xdr:to>
          <xdr:col>4</xdr:col>
          <xdr:colOff>9525</xdr:colOff>
          <xdr:row>17</xdr:row>
          <xdr:rowOff>238125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17</xdr:row>
          <xdr:rowOff>28575</xdr:rowOff>
        </xdr:from>
        <xdr:to>
          <xdr:col>5</xdr:col>
          <xdr:colOff>0</xdr:colOff>
          <xdr:row>17</xdr:row>
          <xdr:rowOff>238125</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17</xdr:row>
          <xdr:rowOff>28575</xdr:rowOff>
        </xdr:from>
        <xdr:to>
          <xdr:col>5</xdr:col>
          <xdr:colOff>1362075</xdr:colOff>
          <xdr:row>17</xdr:row>
          <xdr:rowOff>238125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18</xdr:row>
          <xdr:rowOff>28575</xdr:rowOff>
        </xdr:from>
        <xdr:to>
          <xdr:col>4</xdr:col>
          <xdr:colOff>0</xdr:colOff>
          <xdr:row>18</xdr:row>
          <xdr:rowOff>238125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18</xdr:row>
          <xdr:rowOff>28575</xdr:rowOff>
        </xdr:from>
        <xdr:to>
          <xdr:col>5</xdr:col>
          <xdr:colOff>0</xdr:colOff>
          <xdr:row>18</xdr:row>
          <xdr:rowOff>238125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28575</xdr:rowOff>
        </xdr:from>
        <xdr:to>
          <xdr:col>5</xdr:col>
          <xdr:colOff>1352550</xdr:colOff>
          <xdr:row>18</xdr:row>
          <xdr:rowOff>238125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19</xdr:row>
          <xdr:rowOff>38100</xdr:rowOff>
        </xdr:from>
        <xdr:to>
          <xdr:col>4</xdr:col>
          <xdr:colOff>0</xdr:colOff>
          <xdr:row>19</xdr:row>
          <xdr:rowOff>247650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5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19</xdr:row>
          <xdr:rowOff>28575</xdr:rowOff>
        </xdr:from>
        <xdr:to>
          <xdr:col>5</xdr:col>
          <xdr:colOff>9525</xdr:colOff>
          <xdr:row>19</xdr:row>
          <xdr:rowOff>238125</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38100</xdr:rowOff>
        </xdr:from>
        <xdr:to>
          <xdr:col>5</xdr:col>
          <xdr:colOff>1352550</xdr:colOff>
          <xdr:row>19</xdr:row>
          <xdr:rowOff>247650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20</xdr:row>
          <xdr:rowOff>38100</xdr:rowOff>
        </xdr:from>
        <xdr:to>
          <xdr:col>4</xdr:col>
          <xdr:colOff>9525</xdr:colOff>
          <xdr:row>20</xdr:row>
          <xdr:rowOff>247650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20</xdr:row>
          <xdr:rowOff>19050</xdr:rowOff>
        </xdr:from>
        <xdr:to>
          <xdr:col>5</xdr:col>
          <xdr:colOff>0</xdr:colOff>
          <xdr:row>20</xdr:row>
          <xdr:rowOff>228600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5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20</xdr:row>
          <xdr:rowOff>28575</xdr:rowOff>
        </xdr:from>
        <xdr:to>
          <xdr:col>5</xdr:col>
          <xdr:colOff>1352550</xdr:colOff>
          <xdr:row>20</xdr:row>
          <xdr:rowOff>238125</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5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21</xdr:row>
          <xdr:rowOff>28575</xdr:rowOff>
        </xdr:from>
        <xdr:to>
          <xdr:col>4</xdr:col>
          <xdr:colOff>9525</xdr:colOff>
          <xdr:row>21</xdr:row>
          <xdr:rowOff>238125</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5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21</xdr:row>
          <xdr:rowOff>38100</xdr:rowOff>
        </xdr:from>
        <xdr:to>
          <xdr:col>5</xdr:col>
          <xdr:colOff>9525</xdr:colOff>
          <xdr:row>21</xdr:row>
          <xdr:rowOff>247650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38100</xdr:rowOff>
        </xdr:from>
        <xdr:to>
          <xdr:col>5</xdr:col>
          <xdr:colOff>1352550</xdr:colOff>
          <xdr:row>21</xdr:row>
          <xdr:rowOff>247650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28575</xdr:rowOff>
        </xdr:from>
        <xdr:to>
          <xdr:col>4</xdr:col>
          <xdr:colOff>0</xdr:colOff>
          <xdr:row>22</xdr:row>
          <xdr:rowOff>238125</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22</xdr:row>
          <xdr:rowOff>38100</xdr:rowOff>
        </xdr:from>
        <xdr:to>
          <xdr:col>5</xdr:col>
          <xdr:colOff>9525</xdr:colOff>
          <xdr:row>22</xdr:row>
          <xdr:rowOff>247650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22</xdr:row>
          <xdr:rowOff>38100</xdr:rowOff>
        </xdr:from>
        <xdr:to>
          <xdr:col>5</xdr:col>
          <xdr:colOff>1352550</xdr:colOff>
          <xdr:row>22</xdr:row>
          <xdr:rowOff>247650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23</xdr:row>
          <xdr:rowOff>38100</xdr:rowOff>
        </xdr:from>
        <xdr:to>
          <xdr:col>4</xdr:col>
          <xdr:colOff>0</xdr:colOff>
          <xdr:row>23</xdr:row>
          <xdr:rowOff>247650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23</xdr:row>
          <xdr:rowOff>38100</xdr:rowOff>
        </xdr:from>
        <xdr:to>
          <xdr:col>5</xdr:col>
          <xdr:colOff>9525</xdr:colOff>
          <xdr:row>23</xdr:row>
          <xdr:rowOff>247650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5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28575</xdr:rowOff>
        </xdr:from>
        <xdr:to>
          <xdr:col>5</xdr:col>
          <xdr:colOff>1352550</xdr:colOff>
          <xdr:row>23</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5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24</xdr:row>
          <xdr:rowOff>38100</xdr:rowOff>
        </xdr:from>
        <xdr:to>
          <xdr:col>4</xdr:col>
          <xdr:colOff>0</xdr:colOff>
          <xdr:row>24</xdr:row>
          <xdr:rowOff>247650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24</xdr:row>
          <xdr:rowOff>38100</xdr:rowOff>
        </xdr:from>
        <xdr:to>
          <xdr:col>5</xdr:col>
          <xdr:colOff>0</xdr:colOff>
          <xdr:row>24</xdr:row>
          <xdr:rowOff>247650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24</xdr:row>
          <xdr:rowOff>38100</xdr:rowOff>
        </xdr:from>
        <xdr:to>
          <xdr:col>5</xdr:col>
          <xdr:colOff>1362075</xdr:colOff>
          <xdr:row>24</xdr:row>
          <xdr:rowOff>247650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25</xdr:row>
          <xdr:rowOff>28575</xdr:rowOff>
        </xdr:from>
        <xdr:to>
          <xdr:col>3</xdr:col>
          <xdr:colOff>1371600</xdr:colOff>
          <xdr:row>25</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25</xdr:row>
          <xdr:rowOff>19050</xdr:rowOff>
        </xdr:from>
        <xdr:to>
          <xdr:col>5</xdr:col>
          <xdr:colOff>0</xdr:colOff>
          <xdr:row>25</xdr:row>
          <xdr:rowOff>228600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25</xdr:row>
          <xdr:rowOff>38100</xdr:rowOff>
        </xdr:from>
        <xdr:to>
          <xdr:col>5</xdr:col>
          <xdr:colOff>1362075</xdr:colOff>
          <xdr:row>25</xdr:row>
          <xdr:rowOff>247650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26</xdr:row>
          <xdr:rowOff>38100</xdr:rowOff>
        </xdr:from>
        <xdr:to>
          <xdr:col>3</xdr:col>
          <xdr:colOff>1371600</xdr:colOff>
          <xdr:row>26</xdr:row>
          <xdr:rowOff>247650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26</xdr:row>
          <xdr:rowOff>28575</xdr:rowOff>
        </xdr:from>
        <xdr:to>
          <xdr:col>5</xdr:col>
          <xdr:colOff>0</xdr:colOff>
          <xdr:row>26</xdr:row>
          <xdr:rowOff>238125</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26</xdr:row>
          <xdr:rowOff>28575</xdr:rowOff>
        </xdr:from>
        <xdr:to>
          <xdr:col>5</xdr:col>
          <xdr:colOff>1362075</xdr:colOff>
          <xdr:row>26</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5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27</xdr:row>
          <xdr:rowOff>28575</xdr:rowOff>
        </xdr:from>
        <xdr:to>
          <xdr:col>3</xdr:col>
          <xdr:colOff>1371600</xdr:colOff>
          <xdr:row>27</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5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27</xdr:row>
          <xdr:rowOff>28575</xdr:rowOff>
        </xdr:from>
        <xdr:to>
          <xdr:col>5</xdr:col>
          <xdr:colOff>0</xdr:colOff>
          <xdr:row>27</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27</xdr:row>
          <xdr:rowOff>38100</xdr:rowOff>
        </xdr:from>
        <xdr:to>
          <xdr:col>5</xdr:col>
          <xdr:colOff>1362075</xdr:colOff>
          <xdr:row>27</xdr:row>
          <xdr:rowOff>247650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28</xdr:row>
          <xdr:rowOff>19050</xdr:rowOff>
        </xdr:from>
        <xdr:to>
          <xdr:col>3</xdr:col>
          <xdr:colOff>1381125</xdr:colOff>
          <xdr:row>28</xdr:row>
          <xdr:rowOff>228600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5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28</xdr:row>
          <xdr:rowOff>19050</xdr:rowOff>
        </xdr:from>
        <xdr:to>
          <xdr:col>5</xdr:col>
          <xdr:colOff>0</xdr:colOff>
          <xdr:row>28</xdr:row>
          <xdr:rowOff>228600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5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28</xdr:row>
          <xdr:rowOff>38100</xdr:rowOff>
        </xdr:from>
        <xdr:to>
          <xdr:col>5</xdr:col>
          <xdr:colOff>1352550</xdr:colOff>
          <xdr:row>28</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29</xdr:row>
          <xdr:rowOff>28575</xdr:rowOff>
        </xdr:from>
        <xdr:to>
          <xdr:col>4</xdr:col>
          <xdr:colOff>0</xdr:colOff>
          <xdr:row>29</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30</xdr:row>
          <xdr:rowOff>28575</xdr:rowOff>
        </xdr:from>
        <xdr:to>
          <xdr:col>4</xdr:col>
          <xdr:colOff>0</xdr:colOff>
          <xdr:row>30</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5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31</xdr:row>
          <xdr:rowOff>28575</xdr:rowOff>
        </xdr:from>
        <xdr:to>
          <xdr:col>4</xdr:col>
          <xdr:colOff>0</xdr:colOff>
          <xdr:row>31</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5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29</xdr:row>
          <xdr:rowOff>28575</xdr:rowOff>
        </xdr:from>
        <xdr:to>
          <xdr:col>5</xdr:col>
          <xdr:colOff>9525</xdr:colOff>
          <xdr:row>29</xdr:row>
          <xdr:rowOff>247650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5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30</xdr:row>
          <xdr:rowOff>38100</xdr:rowOff>
        </xdr:from>
        <xdr:to>
          <xdr:col>5</xdr:col>
          <xdr:colOff>9525</xdr:colOff>
          <xdr:row>30</xdr:row>
          <xdr:rowOff>247650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5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31</xdr:row>
          <xdr:rowOff>28575</xdr:rowOff>
        </xdr:from>
        <xdr:to>
          <xdr:col>5</xdr:col>
          <xdr:colOff>9525</xdr:colOff>
          <xdr:row>31</xdr:row>
          <xdr:rowOff>238125</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5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29</xdr:row>
          <xdr:rowOff>28575</xdr:rowOff>
        </xdr:from>
        <xdr:to>
          <xdr:col>5</xdr:col>
          <xdr:colOff>1362075</xdr:colOff>
          <xdr:row>29</xdr:row>
          <xdr:rowOff>238125</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5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30</xdr:row>
          <xdr:rowOff>28575</xdr:rowOff>
        </xdr:from>
        <xdr:to>
          <xdr:col>5</xdr:col>
          <xdr:colOff>1362075</xdr:colOff>
          <xdr:row>30</xdr:row>
          <xdr:rowOff>238125</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5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31</xdr:row>
          <xdr:rowOff>38100</xdr:rowOff>
        </xdr:from>
        <xdr:to>
          <xdr:col>5</xdr:col>
          <xdr:colOff>1362075</xdr:colOff>
          <xdr:row>31</xdr:row>
          <xdr:rowOff>247650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5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76200</xdr:colOff>
          <xdr:row>11</xdr:row>
          <xdr:rowOff>0</xdr:rowOff>
        </xdr:from>
        <xdr:to>
          <xdr:col>50</xdr:col>
          <xdr:colOff>381000</xdr:colOff>
          <xdr:row>11</xdr:row>
          <xdr:rowOff>161925</xdr:rowOff>
        </xdr:to>
        <xdr:sp macro="" textlink="">
          <xdr:nvSpPr>
            <xdr:cNvPr id="35842" name="Check Box 2" descr="Yes"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152400</xdr:colOff>
          <xdr:row>11</xdr:row>
          <xdr:rowOff>0</xdr:rowOff>
        </xdr:from>
        <xdr:to>
          <xdr:col>52</xdr:col>
          <xdr:colOff>466725</xdr:colOff>
          <xdr:row>11</xdr:row>
          <xdr:rowOff>161925</xdr:rowOff>
        </xdr:to>
        <xdr:sp macro="" textlink="">
          <xdr:nvSpPr>
            <xdr:cNvPr id="35843" name="Check Box 3" descr="Yes"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 No</a:t>
              </a:r>
            </a:p>
          </xdr:txBody>
        </xdr:sp>
        <xdr:clientData/>
      </xdr:twoCellAnchor>
    </mc:Choice>
    <mc:Fallback/>
  </mc:AlternateContent>
  <xdr:twoCellAnchor>
    <xdr:from>
      <xdr:col>12</xdr:col>
      <xdr:colOff>763512</xdr:colOff>
      <xdr:row>11</xdr:row>
      <xdr:rowOff>0</xdr:rowOff>
    </xdr:from>
    <xdr:to>
      <xdr:col>17</xdr:col>
      <xdr:colOff>70908</xdr:colOff>
      <xdr:row>24</xdr:row>
      <xdr:rowOff>127000</xdr:rowOff>
    </xdr:to>
    <xdr:sp macro="" textlink="">
      <xdr:nvSpPr>
        <xdr:cNvPr id="3" name="Rectangle: Rounded Corners 2">
          <a:extLst>
            <a:ext uri="{FF2B5EF4-FFF2-40B4-BE49-F238E27FC236}">
              <a16:creationId xmlns:a16="http://schemas.microsoft.com/office/drawing/2014/main" id="{6AE57EB9-AB86-4A32-A04F-9DC5FC7F8823}"/>
            </a:ext>
          </a:extLst>
        </xdr:cNvPr>
        <xdr:cNvSpPr/>
      </xdr:nvSpPr>
      <xdr:spPr>
        <a:xfrm>
          <a:off x="15326179" y="35617452"/>
          <a:ext cx="6567562" cy="37102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845154</xdr:colOff>
      <xdr:row>11</xdr:row>
      <xdr:rowOff>0</xdr:rowOff>
    </xdr:from>
    <xdr:to>
      <xdr:col>13</xdr:col>
      <xdr:colOff>866660</xdr:colOff>
      <xdr:row>16</xdr:row>
      <xdr:rowOff>119627</xdr:rowOff>
    </xdr:to>
    <xdr:pic>
      <xdr:nvPicPr>
        <xdr:cNvPr id="6" name="Picture 5">
          <a:extLst>
            <a:ext uri="{FF2B5EF4-FFF2-40B4-BE49-F238E27FC236}">
              <a16:creationId xmlns:a16="http://schemas.microsoft.com/office/drawing/2014/main" id="{3F01B1EE-E15A-452C-935A-063BDFC43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82987" y="36201046"/>
          <a:ext cx="974006" cy="1008627"/>
        </a:xfrm>
        <a:prstGeom prst="rect">
          <a:avLst/>
        </a:prstGeom>
      </xdr:spPr>
    </xdr:pic>
    <xdr:clientData/>
  </xdr:twoCellAnchor>
  <xdr:twoCellAnchor>
    <xdr:from>
      <xdr:col>13</xdr:col>
      <xdr:colOff>1056821</xdr:colOff>
      <xdr:row>12</xdr:row>
      <xdr:rowOff>105832</xdr:rowOff>
    </xdr:from>
    <xdr:to>
      <xdr:col>16</xdr:col>
      <xdr:colOff>961572</xdr:colOff>
      <xdr:row>23</xdr:row>
      <xdr:rowOff>63499</xdr:rowOff>
    </xdr:to>
    <xdr:sp macro="" textlink="">
      <xdr:nvSpPr>
        <xdr:cNvPr id="8" name="TextBox 7">
          <a:extLst>
            <a:ext uri="{FF2B5EF4-FFF2-40B4-BE49-F238E27FC236}">
              <a16:creationId xmlns:a16="http://schemas.microsoft.com/office/drawing/2014/main" id="{152D587D-F5F8-451D-9B61-0999638D44AA}"/>
            </a:ext>
          </a:extLst>
        </xdr:cNvPr>
        <xdr:cNvSpPr txBox="1"/>
      </xdr:nvSpPr>
      <xdr:spPr>
        <a:xfrm>
          <a:off x="17408071" y="2730499"/>
          <a:ext cx="4635501" cy="1979083"/>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r>
            <a:rPr lang="en-US" sz="1100" b="1">
              <a:solidFill>
                <a:schemeClr val="dk1"/>
              </a:solidFill>
              <a:effectLst/>
              <a:latin typeface="+mn-lt"/>
              <a:ea typeface="+mn-ea"/>
              <a:cs typeface="+mn-cs"/>
            </a:rPr>
            <a:t>Pre–May 28, 2025 Developments </a:t>
          </a:r>
          <a:endParaRPr lang="en-US" sz="1200">
            <a:effectLst/>
          </a:endParaRPr>
        </a:p>
        <a:p>
          <a:r>
            <a:rPr lang="en-US" sz="110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chemeClr val="dk1"/>
              </a:solidFill>
              <a:effectLst/>
              <a:latin typeface="+mn-lt"/>
              <a:ea typeface="+mn-ea"/>
              <a:cs typeface="+mn-cs"/>
            </a:rPr>
            <a:t> in </a:t>
          </a:r>
          <a:r>
            <a:rPr lang="en-US" sz="1100">
              <a:solidFill>
                <a:schemeClr val="dk1"/>
              </a:solidFill>
              <a:effectLst/>
              <a:latin typeface="+mn-lt"/>
              <a:ea typeface="+mn-ea"/>
              <a:cs typeface="+mn-cs"/>
            </a:rPr>
            <a:t>10 TAC §10.1204(3).</a:t>
          </a:r>
        </a:p>
        <a:p>
          <a:endParaRPr lang="en-US" sz="1200">
            <a:effectLst/>
          </a:endParaRPr>
        </a:p>
        <a:p>
          <a:r>
            <a:rPr lang="en-US" sz="1100">
              <a:solidFill>
                <a:schemeClr val="dk1"/>
              </a:solidFill>
              <a:effectLst/>
              <a:latin typeface="+mn-lt"/>
              <a:ea typeface="+mn-ea"/>
              <a:cs typeface="+mn-cs"/>
            </a:rPr>
            <a:t>These Developments remain subject to the terms of their existing Regulatory Agreement unless and until a Triggering Event occurs.</a:t>
          </a:r>
          <a:endParaRPr lang="en-US" sz="1200">
            <a:effectLst/>
          </a:endParaRPr>
        </a:p>
        <a:p>
          <a:endParaRPr lang="en-US" sz="1100" baseline="0">
            <a:solidFill>
              <a:schemeClr val="dk1"/>
            </a:solidFill>
            <a:effectLst/>
            <a:latin typeface="+mn-lt"/>
            <a:ea typeface="+mn-ea"/>
            <a:cs typeface="+mn-cs"/>
          </a:endParaRPr>
        </a:p>
        <a:p>
          <a:endParaRPr lang="en-US" sz="12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11</xdr:row>
          <xdr:rowOff>57150</xdr:rowOff>
        </xdr:from>
        <xdr:to>
          <xdr:col>1</xdr:col>
          <xdr:colOff>561975</xdr:colOff>
          <xdr:row>11</xdr:row>
          <xdr:rowOff>352425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9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xdr:row>
          <xdr:rowOff>228600</xdr:rowOff>
        </xdr:from>
        <xdr:to>
          <xdr:col>2</xdr:col>
          <xdr:colOff>352425</xdr:colOff>
          <xdr:row>3</xdr:row>
          <xdr:rowOff>438150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9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17</xdr:row>
          <xdr:rowOff>76200</xdr:rowOff>
        </xdr:from>
        <xdr:to>
          <xdr:col>2</xdr:col>
          <xdr:colOff>352425</xdr:colOff>
          <xdr:row>17</xdr:row>
          <xdr:rowOff>285750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9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9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14</xdr:row>
          <xdr:rowOff>85725</xdr:rowOff>
        </xdr:from>
        <xdr:to>
          <xdr:col>1</xdr:col>
          <xdr:colOff>476250</xdr:colOff>
          <xdr:row>14</xdr:row>
          <xdr:rowOff>304800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9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390525</xdr:colOff>
          <xdr:row>6</xdr:row>
          <xdr:rowOff>304800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9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85725</xdr:rowOff>
        </xdr:from>
        <xdr:to>
          <xdr:col>2</xdr:col>
          <xdr:colOff>304800</xdr:colOff>
          <xdr:row>13</xdr:row>
          <xdr:rowOff>304800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9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16</xdr:row>
          <xdr:rowOff>95250</xdr:rowOff>
        </xdr:from>
        <xdr:to>
          <xdr:col>2</xdr:col>
          <xdr:colOff>371475</xdr:colOff>
          <xdr:row>16</xdr:row>
          <xdr:rowOff>314325</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9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15</xdr:row>
          <xdr:rowOff>95250</xdr:rowOff>
        </xdr:from>
        <xdr:to>
          <xdr:col>2</xdr:col>
          <xdr:colOff>57150</xdr:colOff>
          <xdr:row>15</xdr:row>
          <xdr:rowOff>314325</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9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85725</xdr:rowOff>
        </xdr:from>
        <xdr:to>
          <xdr:col>1</xdr:col>
          <xdr:colOff>447675</xdr:colOff>
          <xdr:row>12</xdr:row>
          <xdr:rowOff>304800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9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95250</xdr:rowOff>
        </xdr:from>
        <xdr:to>
          <xdr:col>2</xdr:col>
          <xdr:colOff>390525</xdr:colOff>
          <xdr:row>7</xdr:row>
          <xdr:rowOff>304800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9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95250</xdr:rowOff>
        </xdr:from>
        <xdr:to>
          <xdr:col>2</xdr:col>
          <xdr:colOff>390525</xdr:colOff>
          <xdr:row>8</xdr:row>
          <xdr:rowOff>304800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9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9</xdr:row>
          <xdr:rowOff>104775</xdr:rowOff>
        </xdr:from>
        <xdr:to>
          <xdr:col>1</xdr:col>
          <xdr:colOff>457200</xdr:colOff>
          <xdr:row>9</xdr:row>
          <xdr:rowOff>314325</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9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9</xdr:row>
          <xdr:rowOff>95250</xdr:rowOff>
        </xdr:from>
        <xdr:to>
          <xdr:col>2</xdr:col>
          <xdr:colOff>485775</xdr:colOff>
          <xdr:row>9</xdr:row>
          <xdr:rowOff>304800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9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19</xdr:row>
          <xdr:rowOff>95250</xdr:rowOff>
        </xdr:from>
        <xdr:to>
          <xdr:col>1</xdr:col>
          <xdr:colOff>552450</xdr:colOff>
          <xdr:row>19</xdr:row>
          <xdr:rowOff>304800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09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85725</xdr:rowOff>
        </xdr:from>
        <xdr:to>
          <xdr:col>2</xdr:col>
          <xdr:colOff>485775</xdr:colOff>
          <xdr:row>19</xdr:row>
          <xdr:rowOff>295275</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09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551582</xdr:colOff>
      <xdr:row>0</xdr:row>
      <xdr:rowOff>0</xdr:rowOff>
    </xdr:from>
    <xdr:to>
      <xdr:col>20</xdr:col>
      <xdr:colOff>19915</xdr:colOff>
      <xdr:row>19</xdr:row>
      <xdr:rowOff>142875</xdr:rowOff>
    </xdr:to>
    <xdr:sp macro="" textlink="">
      <xdr:nvSpPr>
        <xdr:cNvPr id="3" name="Rectangle: Rounded Corners 2">
          <a:extLst>
            <a:ext uri="{FF2B5EF4-FFF2-40B4-BE49-F238E27FC236}">
              <a16:creationId xmlns:a16="http://schemas.microsoft.com/office/drawing/2014/main" id="{A74B30D1-329A-4768-9809-3EEF17F338BE}"/>
            </a:ext>
          </a:extLst>
        </xdr:cNvPr>
        <xdr:cNvSpPr/>
      </xdr:nvSpPr>
      <xdr:spPr>
        <a:xfrm>
          <a:off x="10781432" y="0"/>
          <a:ext cx="6783533" cy="81534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9</xdr:col>
      <xdr:colOff>358487</xdr:colOff>
      <xdr:row>0</xdr:row>
      <xdr:rowOff>392258</xdr:rowOff>
    </xdr:from>
    <xdr:to>
      <xdr:col>10</xdr:col>
      <xdr:colOff>553124</xdr:colOff>
      <xdr:row>3</xdr:row>
      <xdr:rowOff>86592</xdr:rowOff>
    </xdr:to>
    <xdr:pic>
      <xdr:nvPicPr>
        <xdr:cNvPr id="4" name="Picture 3">
          <a:extLst>
            <a:ext uri="{FF2B5EF4-FFF2-40B4-BE49-F238E27FC236}">
              <a16:creationId xmlns:a16="http://schemas.microsoft.com/office/drawing/2014/main" id="{5EB470C7-9673-4E2E-8E30-BB6C828890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97937" y="392258"/>
          <a:ext cx="804237" cy="827809"/>
        </a:xfrm>
        <a:prstGeom prst="rect">
          <a:avLst/>
        </a:prstGeom>
      </xdr:spPr>
    </xdr:pic>
    <xdr:clientData/>
  </xdr:twoCellAnchor>
  <xdr:twoCellAnchor>
    <xdr:from>
      <xdr:col>10</xdr:col>
      <xdr:colOff>552450</xdr:colOff>
      <xdr:row>1</xdr:row>
      <xdr:rowOff>47624</xdr:rowOff>
    </xdr:from>
    <xdr:to>
      <xdr:col>19</xdr:col>
      <xdr:colOff>114300</xdr:colOff>
      <xdr:row>18</xdr:row>
      <xdr:rowOff>342900</xdr:rowOff>
    </xdr:to>
    <xdr:sp macro="" textlink="">
      <xdr:nvSpPr>
        <xdr:cNvPr id="6" name="TextBox 5">
          <a:extLst>
            <a:ext uri="{FF2B5EF4-FFF2-40B4-BE49-F238E27FC236}">
              <a16:creationId xmlns:a16="http://schemas.microsoft.com/office/drawing/2014/main" id="{9F223BD2-44F2-4A22-936B-AECDF349C4BB}"/>
            </a:ext>
          </a:extLst>
        </xdr:cNvPr>
        <xdr:cNvSpPr txBox="1"/>
      </xdr:nvSpPr>
      <xdr:spPr>
        <a:xfrm>
          <a:off x="12001500" y="647699"/>
          <a:ext cx="5048250" cy="732472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Service</a:t>
          </a:r>
          <a:r>
            <a:rPr lang="en-US" sz="1100" b="1" baseline="0">
              <a:solidFill>
                <a:schemeClr val="dk1"/>
              </a:solidFill>
              <a:effectLst/>
              <a:latin typeface="+mn-lt"/>
              <a:ea typeface="+mn-ea"/>
              <a:cs typeface="+mn-cs"/>
            </a:rPr>
            <a:t> Fee Payment </a:t>
          </a:r>
          <a:r>
            <a:rPr lang="en-US" sz="1100" b="0" baseline="0">
              <a:solidFill>
                <a:schemeClr val="dk1"/>
              </a:solidFill>
              <a:effectLst/>
              <a:latin typeface="+mn-lt"/>
              <a:ea typeface="+mn-ea"/>
              <a:cs typeface="+mn-cs"/>
            </a:rPr>
            <a:t>shall be tendered by check, money order or via an online payment system, payable to the Texas Department of Housing and Community Affairs.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r>
            <a:rPr lang="en-US" sz="1100" b="1">
              <a:solidFill>
                <a:schemeClr val="dk1"/>
              </a:solidFill>
              <a:effectLst/>
              <a:latin typeface="+mn-lt"/>
              <a:ea typeface="+mn-ea"/>
              <a:cs typeface="+mn-cs"/>
            </a:rPr>
            <a:t>Jurisdictional Boundaries</a:t>
          </a:r>
          <a:endParaRPr lang="en-US" sz="1100" b="1" baseline="0">
            <a:solidFill>
              <a:schemeClr val="dk1"/>
            </a:solidFill>
            <a:effectLst/>
            <a:latin typeface="+mn-lt"/>
            <a:ea typeface="+mn-ea"/>
            <a:cs typeface="+mn-cs"/>
          </a:endParaRPr>
        </a:p>
        <a:p>
          <a:r>
            <a:rPr lang="en-US" sz="1100"/>
            <a:t>A Development is considered </a:t>
          </a:r>
          <a:r>
            <a:rPr lang="en-US" sz="1100" b="0"/>
            <a:t>Outside Sponsor Boundaries if it is located wholly or partially outside the jurisdictional boundaries of the sponsoring municipality or county.</a:t>
          </a:r>
        </a:p>
        <a:p>
          <a:endParaRPr lang="en-US" sz="1100" b="0"/>
        </a:p>
        <a:p>
          <a:r>
            <a:rPr lang="en-US" sz="1100" b="0"/>
            <a:t>If located outside the Sponsor’s boundaries, approval by resolution or order of the governing body where the Development is located is required under Texas Local Government Code §394.031(d).</a:t>
          </a:r>
        </a:p>
        <a:p>
          <a:endParaRPr lang="en-US" sz="1100" b="0"/>
        </a:p>
        <a:p>
          <a:r>
            <a:rPr lang="en-US" sz="1100" b="0"/>
            <a:t>Transitional Provision: For out-of-boundary Developments acquired prior</a:t>
          </a:r>
          <a:r>
            <a:rPr lang="en-US" sz="1100" b="0" baseline="0"/>
            <a:t> to</a:t>
          </a:r>
          <a:r>
            <a:rPr lang="en-US" sz="1100" b="0"/>
            <a:t> September 1, 2025, approval documentation is not required until January 1, 2027.</a:t>
          </a:r>
        </a:p>
        <a:p>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Triggering Events</a:t>
          </a:r>
          <a:endParaRPr lang="en-US" sz="1100">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p>
        <a:p>
          <a:pPr marL="171450"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p>
        <a:p>
          <a:pPr marL="171450" indent="-171450">
            <a:buFont typeface="Arial" panose="020B0604020202020204" pitchFamily="34" charset="0"/>
            <a:buChar char="•"/>
          </a:pPr>
          <a:r>
            <a:rPr lang="en-US" sz="1100">
              <a:solidFill>
                <a:schemeClr val="dk1"/>
              </a:solidFill>
              <a:effectLst/>
              <a:latin typeface="+mn-lt"/>
              <a:ea typeface="+mn-ea"/>
              <a:cs typeface="+mn-cs"/>
            </a:rPr>
            <a:t>Transfer of ownership interest </a:t>
          </a:r>
        </a:p>
        <a:p>
          <a:pPr marL="171450" indent="-171450">
            <a:buFont typeface="Arial" panose="020B0604020202020204" pitchFamily="34" charset="0"/>
            <a:buChar char="•"/>
          </a:pPr>
          <a:r>
            <a:rPr lang="en-US" sz="1100">
              <a:solidFill>
                <a:schemeClr val="dk1"/>
              </a:solidFill>
              <a:effectLst/>
              <a:latin typeface="+mn-lt"/>
              <a:ea typeface="+mn-ea"/>
              <a:cs typeface="+mn-cs"/>
            </a:rPr>
            <a:t>An amendment to extend, renew, or modify Development agreements in a manner that materially affects affordability requirements</a:t>
          </a:r>
          <a:endParaRPr lang="en-US" sz="1100">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ysClr val="windowText" lastClr="000000"/>
              </a:solidFill>
              <a:effectLst/>
              <a:latin typeface="+mn-lt"/>
              <a:ea typeface="+mn-ea"/>
              <a:cs typeface="+mn-cs"/>
            </a:rPr>
            <a:t>The following refinances </a:t>
          </a:r>
          <a:r>
            <a:rPr lang="en-US" sz="1100" b="1" i="1">
              <a:solidFill>
                <a:sysClr val="windowText" lastClr="000000"/>
              </a:solidFill>
              <a:effectLst/>
              <a:latin typeface="+mn-lt"/>
              <a:ea typeface="+mn-ea"/>
              <a:cs typeface="+mn-cs"/>
            </a:rPr>
            <a:t>ARE NOT </a:t>
          </a:r>
          <a:r>
            <a:rPr lang="en-US" sz="1100">
              <a:solidFill>
                <a:sysClr val="windowText" lastClr="000000"/>
              </a:solidFill>
              <a:effectLst/>
              <a:latin typeface="+mn-lt"/>
              <a:ea typeface="+mn-ea"/>
              <a:cs typeface="+mn-cs"/>
            </a:rPr>
            <a:t>considered triggering events as provided in TAC §10.1204(1):</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conversion to permanent financing</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replaced with permanent financing </a:t>
          </a: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bridge, or short-term (less than 5 years) financing with permanent financing</a:t>
          </a:r>
          <a:endParaRPr lang="en-US" sz="1100">
            <a:solidFill>
              <a:sysClr val="windowText" lastClr="000000"/>
            </a:solidFill>
            <a:effectLst/>
          </a:endParaRPr>
        </a:p>
        <a:p>
          <a:pPr eaLnBrk="1" fontAlgn="auto" latinLnBrk="0" hangingPunct="1"/>
          <a:endParaRPr lang="en-US" sz="110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§10.1204(1).</a:t>
          </a: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p>
        <a:p>
          <a:pPr eaLnBrk="1" fontAlgn="auto" latinLnBrk="0" hangingPunct="1"/>
          <a:endParaRPr lang="en-US" sz="1200">
            <a:effectLst/>
          </a:endParaRPr>
        </a:p>
        <a:p>
          <a:pPr eaLnBrk="1" fontAlgn="auto" latinLnBrk="0" hangingPunct="1"/>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a:p>
      </xdr:txBody>
    </xdr:sp>
    <xdr:clientData/>
  </xdr:twoCellAnchor>
  <mc:AlternateContent xmlns:mc="http://schemas.openxmlformats.org/markup-compatibility/2006">
    <mc:Choice xmlns:a14="http://schemas.microsoft.com/office/drawing/2010/main" Requires="a14">
      <xdr:twoCellAnchor editAs="oneCell">
        <xdr:from>
          <xdr:col>1</xdr:col>
          <xdr:colOff>171450</xdr:colOff>
          <xdr:row>18</xdr:row>
          <xdr:rowOff>95250</xdr:rowOff>
        </xdr:from>
        <xdr:to>
          <xdr:col>2</xdr:col>
          <xdr:colOff>400050</xdr:colOff>
          <xdr:row>18</xdr:row>
          <xdr:rowOff>304800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09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95250</xdr:rowOff>
        </xdr:from>
        <xdr:to>
          <xdr:col>1</xdr:col>
          <xdr:colOff>552450</xdr:colOff>
          <xdr:row>10</xdr:row>
          <xdr:rowOff>304800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9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10</xdr:row>
          <xdr:rowOff>95250</xdr:rowOff>
        </xdr:from>
        <xdr:to>
          <xdr:col>2</xdr:col>
          <xdr:colOff>447675</xdr:colOff>
          <xdr:row>10</xdr:row>
          <xdr:rowOff>304800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9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95250</xdr:rowOff>
        </xdr:from>
        <xdr:to>
          <xdr:col>1</xdr:col>
          <xdr:colOff>552450</xdr:colOff>
          <xdr:row>4</xdr:row>
          <xdr:rowOff>304800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9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180975</xdr:rowOff>
        </xdr:from>
        <xdr:to>
          <xdr:col>2</xdr:col>
          <xdr:colOff>390525</xdr:colOff>
          <xdr:row>5</xdr:row>
          <xdr:rowOff>390525</xdr:rowOff>
        </xdr:to>
        <xdr:sp macro="" textlink="">
          <xdr:nvSpPr>
            <xdr:cNvPr id="28699" name="Check Box 27" hidden="1">
              <a:extLst>
                <a:ext uri="{63B3BB69-23CF-44E3-9099-C40C66FF867C}">
                  <a14:compatExt spid="_x0000_s28699"/>
                </a:ext>
                <a:ext uri="{FF2B5EF4-FFF2-40B4-BE49-F238E27FC236}">
                  <a16:creationId xmlns:a16="http://schemas.microsoft.com/office/drawing/2014/main" id="{00000000-0008-0000-09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5</xdr:row>
          <xdr:rowOff>190500</xdr:rowOff>
        </xdr:from>
        <xdr:to>
          <xdr:col>3</xdr:col>
          <xdr:colOff>400050</xdr:colOff>
          <xdr:row>5</xdr:row>
          <xdr:rowOff>400050</xdr:rowOff>
        </xdr:to>
        <xdr:sp macro="" textlink="">
          <xdr:nvSpPr>
            <xdr:cNvPr id="28700" name="Check Box 28" hidden="1">
              <a:extLst>
                <a:ext uri="{63B3BB69-23CF-44E3-9099-C40C66FF867C}">
                  <a14:compatExt spid="_x0000_s28700"/>
                </a:ext>
                <a:ext uri="{FF2B5EF4-FFF2-40B4-BE49-F238E27FC236}">
                  <a16:creationId xmlns:a16="http://schemas.microsoft.com/office/drawing/2014/main" id="{00000000-0008-0000-09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4</xdr:row>
          <xdr:rowOff>85725</xdr:rowOff>
        </xdr:from>
        <xdr:to>
          <xdr:col>2</xdr:col>
          <xdr:colOff>495300</xdr:colOff>
          <xdr:row>4</xdr:row>
          <xdr:rowOff>295275</xdr:rowOff>
        </xdr:to>
        <xdr:sp macro="" textlink="">
          <xdr:nvSpPr>
            <xdr:cNvPr id="28701" name="Check Box 29" hidden="1">
              <a:extLst>
                <a:ext uri="{63B3BB69-23CF-44E3-9099-C40C66FF867C}">
                  <a14:compatExt spid="_x0000_s28701"/>
                </a:ext>
                <a:ext uri="{FF2B5EF4-FFF2-40B4-BE49-F238E27FC236}">
                  <a16:creationId xmlns:a16="http://schemas.microsoft.com/office/drawing/2014/main" id="{00000000-0008-0000-09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13</xdr:row>
          <xdr:rowOff>85725</xdr:rowOff>
        </xdr:from>
        <xdr:to>
          <xdr:col>2</xdr:col>
          <xdr:colOff>457200</xdr:colOff>
          <xdr:row>13</xdr:row>
          <xdr:rowOff>295275</xdr:rowOff>
        </xdr:to>
        <xdr:sp macro="" textlink="">
          <xdr:nvSpPr>
            <xdr:cNvPr id="28702" name="Check Box 30" hidden="1">
              <a:extLst>
                <a:ext uri="{63B3BB69-23CF-44E3-9099-C40C66FF867C}">
                  <a14:compatExt spid="_x0000_s28702"/>
                </a:ext>
                <a:ext uri="{FF2B5EF4-FFF2-40B4-BE49-F238E27FC236}">
                  <a16:creationId xmlns:a16="http://schemas.microsoft.com/office/drawing/2014/main" id="{00000000-0008-0000-09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14</xdr:row>
          <xdr:rowOff>104775</xdr:rowOff>
        </xdr:from>
        <xdr:to>
          <xdr:col>2</xdr:col>
          <xdr:colOff>457200</xdr:colOff>
          <xdr:row>14</xdr:row>
          <xdr:rowOff>314325</xdr:rowOff>
        </xdr:to>
        <xdr:sp macro="" textlink="">
          <xdr:nvSpPr>
            <xdr:cNvPr id="28703" name="Check Box 31" hidden="1">
              <a:extLst>
                <a:ext uri="{63B3BB69-23CF-44E3-9099-C40C66FF867C}">
                  <a14:compatExt spid="_x0000_s28703"/>
                </a:ext>
                <a:ext uri="{FF2B5EF4-FFF2-40B4-BE49-F238E27FC236}">
                  <a16:creationId xmlns:a16="http://schemas.microsoft.com/office/drawing/2014/main" id="{00000000-0008-0000-09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15</xdr:row>
          <xdr:rowOff>219075</xdr:rowOff>
        </xdr:from>
        <xdr:to>
          <xdr:col>2</xdr:col>
          <xdr:colOff>457200</xdr:colOff>
          <xdr:row>15</xdr:row>
          <xdr:rowOff>428625</xdr:rowOff>
        </xdr:to>
        <xdr:sp macro="" textlink="">
          <xdr:nvSpPr>
            <xdr:cNvPr id="28704" name="Check Box 32" hidden="1">
              <a:extLst>
                <a:ext uri="{63B3BB69-23CF-44E3-9099-C40C66FF867C}">
                  <a14:compatExt spid="_x0000_s28704"/>
                </a:ext>
                <a:ext uri="{FF2B5EF4-FFF2-40B4-BE49-F238E27FC236}">
                  <a16:creationId xmlns:a16="http://schemas.microsoft.com/office/drawing/2014/main" id="{00000000-0008-0000-09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10</xdr:row>
          <xdr:rowOff>47625</xdr:rowOff>
        </xdr:from>
        <xdr:to>
          <xdr:col>3</xdr:col>
          <xdr:colOff>1047750</xdr:colOff>
          <xdr:row>11</xdr:row>
          <xdr:rowOff>38100</xdr:rowOff>
        </xdr:to>
        <xdr:sp macro="" textlink="">
          <xdr:nvSpPr>
            <xdr:cNvPr id="52225" name="Check Box 1" descr="Yes" hidden="1">
              <a:extLst>
                <a:ext uri="{63B3BB69-23CF-44E3-9099-C40C66FF867C}">
                  <a14:compatExt spid="_x0000_s52225"/>
                </a:ext>
                <a:ext uri="{FF2B5EF4-FFF2-40B4-BE49-F238E27FC236}">
                  <a16:creationId xmlns:a16="http://schemas.microsoft.com/office/drawing/2014/main" id="{00000000-0008-0000-0A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1905000</xdr:colOff>
          <xdr:row>10</xdr:row>
          <xdr:rowOff>38100</xdr:rowOff>
        </xdr:from>
        <xdr:to>
          <xdr:col>6</xdr:col>
          <xdr:colOff>123825</xdr:colOff>
          <xdr:row>11</xdr:row>
          <xdr:rowOff>47625</xdr:rowOff>
        </xdr:to>
        <xdr:sp macro="" textlink="">
          <xdr:nvSpPr>
            <xdr:cNvPr id="52226" name="Check Box 2" descr="Yes" hidden="1">
              <a:extLst>
                <a:ext uri="{63B3BB69-23CF-44E3-9099-C40C66FF867C}">
                  <a14:compatExt spid="_x0000_s52226"/>
                </a:ext>
                <a:ext uri="{FF2B5EF4-FFF2-40B4-BE49-F238E27FC236}">
                  <a16:creationId xmlns:a16="http://schemas.microsoft.com/office/drawing/2014/main" id="{00000000-0008-0000-0A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cs typeface="Calibri"/>
                </a:rPr>
                <a:t>New Construction</a:t>
              </a:r>
            </a:p>
          </xdr:txBody>
        </xdr:sp>
        <xdr:clientData/>
      </xdr:twoCellAnchor>
    </mc:Choice>
    <mc:Fallback/>
  </mc:AlternateContent>
  <xdr:twoCellAnchor>
    <xdr:from>
      <xdr:col>14</xdr:col>
      <xdr:colOff>0</xdr:colOff>
      <xdr:row>5</xdr:row>
      <xdr:rowOff>0</xdr:rowOff>
    </xdr:from>
    <xdr:to>
      <xdr:col>22</xdr:col>
      <xdr:colOff>30959</xdr:colOff>
      <xdr:row>16</xdr:row>
      <xdr:rowOff>85725</xdr:rowOff>
    </xdr:to>
    <xdr:sp macro="" textlink="">
      <xdr:nvSpPr>
        <xdr:cNvPr id="2" name="Rectangle: Rounded Corners 1">
          <a:extLst>
            <a:ext uri="{FF2B5EF4-FFF2-40B4-BE49-F238E27FC236}">
              <a16:creationId xmlns:a16="http://schemas.microsoft.com/office/drawing/2014/main" id="{0BB02291-576C-4BEF-9F08-12216BEC95DB}"/>
            </a:ext>
          </a:extLst>
        </xdr:cNvPr>
        <xdr:cNvSpPr/>
      </xdr:nvSpPr>
      <xdr:spPr>
        <a:xfrm>
          <a:off x="13858875" y="1562100"/>
          <a:ext cx="4907759" cy="234315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0</xdr:colOff>
      <xdr:row>5</xdr:row>
      <xdr:rowOff>1</xdr:rowOff>
    </xdr:from>
    <xdr:to>
      <xdr:col>15</xdr:col>
      <xdr:colOff>276225</xdr:colOff>
      <xdr:row>9</xdr:row>
      <xdr:rowOff>85228</xdr:rowOff>
    </xdr:to>
    <xdr:pic>
      <xdr:nvPicPr>
        <xdr:cNvPr id="3" name="Picture 2">
          <a:extLst>
            <a:ext uri="{FF2B5EF4-FFF2-40B4-BE49-F238E27FC236}">
              <a16:creationId xmlns:a16="http://schemas.microsoft.com/office/drawing/2014/main" id="{4484F38C-5273-49AB-8019-85546AC1AE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1050" y="1362076"/>
          <a:ext cx="885825" cy="952002"/>
        </a:xfrm>
        <a:prstGeom prst="rect">
          <a:avLst/>
        </a:prstGeom>
      </xdr:spPr>
    </xdr:pic>
    <xdr:clientData/>
  </xdr:twoCellAnchor>
  <xdr:twoCellAnchor>
    <xdr:from>
      <xdr:col>15</xdr:col>
      <xdr:colOff>257175</xdr:colOff>
      <xdr:row>7</xdr:row>
      <xdr:rowOff>0</xdr:rowOff>
    </xdr:from>
    <xdr:to>
      <xdr:col>21</xdr:col>
      <xdr:colOff>361950</xdr:colOff>
      <xdr:row>15</xdr:row>
      <xdr:rowOff>95250</xdr:rowOff>
    </xdr:to>
    <xdr:sp macro="" textlink="">
      <xdr:nvSpPr>
        <xdr:cNvPr id="4" name="TextBox 3">
          <a:extLst>
            <a:ext uri="{FF2B5EF4-FFF2-40B4-BE49-F238E27FC236}">
              <a16:creationId xmlns:a16="http://schemas.microsoft.com/office/drawing/2014/main" id="{5C4FB953-2AB8-47F0-9F64-DB2C4C3F0B52}"/>
            </a:ext>
          </a:extLst>
        </xdr:cNvPr>
        <xdr:cNvSpPr txBox="1"/>
      </xdr:nvSpPr>
      <xdr:spPr>
        <a:xfrm>
          <a:off x="14725650" y="2028825"/>
          <a:ext cx="3762375" cy="17716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Rent and Public Benefit Test Certification Form </a:t>
          </a:r>
          <a:endParaRPr lang="en-US" sz="1200" b="0"/>
        </a:p>
        <a:p>
          <a:pPr marL="171450" indent="-171450">
            <a:buFont typeface="Arial" panose="020B0604020202020204" pitchFamily="34" charset="0"/>
            <a:buChar char="•"/>
          </a:pPr>
          <a:r>
            <a:rPr lang="en-US" sz="1200" b="0"/>
            <a:t>This form must be completed by the HFC User or the HFC User’s authorized representative.</a:t>
          </a:r>
          <a:endParaRPr lang="en-US" sz="1200" b="0" baseline="0">
            <a:solidFill>
              <a:schemeClr val="dk1"/>
            </a:solidFill>
            <a:effectLst/>
            <a:latin typeface="+mn-lt"/>
            <a:ea typeface="+mn-ea"/>
            <a:cs typeface="+mn-cs"/>
          </a:endParaRPr>
        </a:p>
        <a:p>
          <a:pPr marL="171450" indent="-171450">
            <a:buFont typeface="Arial" panose="020B0604020202020204" pitchFamily="34" charset="0"/>
            <a:buChar char="•"/>
          </a:pPr>
          <a:r>
            <a:rPr lang="en-US" sz="1200" b="0"/>
            <a:t>This form must be submitted with the Audit Report.</a:t>
          </a:r>
        </a:p>
        <a:p>
          <a:pPr marL="171450" indent="-171450">
            <a:buFont typeface="Arial" panose="020B0604020202020204" pitchFamily="34" charset="0"/>
            <a:buChar char="•"/>
          </a:pPr>
          <a:r>
            <a:rPr lang="en-US" sz="1200">
              <a:solidFill>
                <a:schemeClr val="dk1"/>
              </a:solidFill>
              <a:effectLst/>
              <a:latin typeface="+mn-lt"/>
              <a:ea typeface="+mn-ea"/>
              <a:cs typeface="+mn-cs"/>
            </a:rPr>
            <a:t>A copy o</a:t>
          </a:r>
          <a:r>
            <a:rPr lang="en-US" sz="1200" baseline="0">
              <a:solidFill>
                <a:schemeClr val="dk1"/>
              </a:solidFill>
              <a:effectLst/>
              <a:latin typeface="+mn-lt"/>
              <a:ea typeface="+mn-ea"/>
              <a:cs typeface="+mn-cs"/>
            </a:rPr>
            <a:t>f the form is also available on the TDHCA HFC Webpage.</a:t>
          </a:r>
          <a:endParaRPr lang="en-US" sz="12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26" Type="http://schemas.openxmlformats.org/officeDocument/2006/relationships/ctrlProp" Target="../ctrlProps/ctrlProp101.xml"/><Relationship Id="rId3" Type="http://schemas.openxmlformats.org/officeDocument/2006/relationships/ctrlProp" Target="../ctrlProps/ctrlProp78.xml"/><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5" Type="http://schemas.openxmlformats.org/officeDocument/2006/relationships/ctrlProp" Target="../ctrlProps/ctrlProp100.xml"/><Relationship Id="rId2" Type="http://schemas.openxmlformats.org/officeDocument/2006/relationships/vmlDrawing" Target="../drawings/vmlDrawing4.vm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drawing" Target="../drawings/drawing8.xml"/><Relationship Id="rId6" Type="http://schemas.openxmlformats.org/officeDocument/2006/relationships/ctrlProp" Target="../ctrlProps/ctrlProp81.xml"/><Relationship Id="rId11" Type="http://schemas.openxmlformats.org/officeDocument/2006/relationships/ctrlProp" Target="../ctrlProps/ctrlProp86.xml"/><Relationship Id="rId24" Type="http://schemas.openxmlformats.org/officeDocument/2006/relationships/ctrlProp" Target="../ctrlProps/ctrlProp99.xml"/><Relationship Id="rId5" Type="http://schemas.openxmlformats.org/officeDocument/2006/relationships/ctrlProp" Target="../ctrlProps/ctrlProp80.xml"/><Relationship Id="rId15" Type="http://schemas.openxmlformats.org/officeDocument/2006/relationships/ctrlProp" Target="../ctrlProps/ctrlProp90.xml"/><Relationship Id="rId23" Type="http://schemas.openxmlformats.org/officeDocument/2006/relationships/ctrlProp" Target="../ctrlProps/ctrlProp98.xml"/><Relationship Id="rId28" Type="http://schemas.openxmlformats.org/officeDocument/2006/relationships/ctrlProp" Target="../ctrlProps/ctrlProp103.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ctrlProp" Target="../ctrlProps/ctrlProp79.xml"/><Relationship Id="rId9" Type="http://schemas.openxmlformats.org/officeDocument/2006/relationships/ctrlProp" Target="../ctrlProps/ctrlProp84.xml"/><Relationship Id="rId14" Type="http://schemas.openxmlformats.org/officeDocument/2006/relationships/ctrlProp" Target="../ctrlProps/ctrlProp89.xml"/><Relationship Id="rId22" Type="http://schemas.openxmlformats.org/officeDocument/2006/relationships/ctrlProp" Target="../ctrlProps/ctrlProp97.xml"/><Relationship Id="rId27" Type="http://schemas.openxmlformats.org/officeDocument/2006/relationships/ctrlProp" Target="../ctrlProps/ctrlProp10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5" Type="http://schemas.openxmlformats.org/officeDocument/2006/relationships/ctrlProp" Target="../ctrlProps/ctrlProp105.xml"/><Relationship Id="rId4" Type="http://schemas.openxmlformats.org/officeDocument/2006/relationships/ctrlProp" Target="../ctrlProps/ctrlProp10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2.xml"/><Relationship Id="rId21" Type="http://schemas.openxmlformats.org/officeDocument/2006/relationships/ctrlProp" Target="../ctrlProps/ctrlProp27.xml"/><Relationship Id="rId42" Type="http://schemas.openxmlformats.org/officeDocument/2006/relationships/ctrlProp" Target="../ctrlProps/ctrlProp48.xml"/><Relationship Id="rId47" Type="http://schemas.openxmlformats.org/officeDocument/2006/relationships/ctrlProp" Target="../ctrlProps/ctrlProp53.xml"/><Relationship Id="rId63" Type="http://schemas.openxmlformats.org/officeDocument/2006/relationships/ctrlProp" Target="../ctrlProps/ctrlProp69.xml"/><Relationship Id="rId68" Type="http://schemas.openxmlformats.org/officeDocument/2006/relationships/ctrlProp" Target="../ctrlProps/ctrlProp74.xml"/><Relationship Id="rId7" Type="http://schemas.openxmlformats.org/officeDocument/2006/relationships/ctrlProp" Target="../ctrlProps/ctrlProp13.xml"/><Relationship Id="rId2" Type="http://schemas.openxmlformats.org/officeDocument/2006/relationships/drawing" Target="../drawings/drawing6.xml"/><Relationship Id="rId16" Type="http://schemas.openxmlformats.org/officeDocument/2006/relationships/ctrlProp" Target="../ctrlProps/ctrlProp22.xml"/><Relationship Id="rId29" Type="http://schemas.openxmlformats.org/officeDocument/2006/relationships/ctrlProp" Target="../ctrlProps/ctrlProp35.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3" Type="http://schemas.openxmlformats.org/officeDocument/2006/relationships/ctrlProp" Target="../ctrlProps/ctrlProp59.xml"/><Relationship Id="rId58" Type="http://schemas.openxmlformats.org/officeDocument/2006/relationships/ctrlProp" Target="../ctrlProps/ctrlProp64.xml"/><Relationship Id="rId66" Type="http://schemas.openxmlformats.org/officeDocument/2006/relationships/ctrlProp" Target="../ctrlProps/ctrlProp72.xml"/><Relationship Id="rId5" Type="http://schemas.openxmlformats.org/officeDocument/2006/relationships/ctrlProp" Target="../ctrlProps/ctrlProp11.xml"/><Relationship Id="rId61" Type="http://schemas.openxmlformats.org/officeDocument/2006/relationships/ctrlProp" Target="../ctrlProps/ctrlProp67.xml"/><Relationship Id="rId19" Type="http://schemas.openxmlformats.org/officeDocument/2006/relationships/ctrlProp" Target="../ctrlProps/ctrlProp2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56" Type="http://schemas.openxmlformats.org/officeDocument/2006/relationships/ctrlProp" Target="../ctrlProps/ctrlProp62.xml"/><Relationship Id="rId64" Type="http://schemas.openxmlformats.org/officeDocument/2006/relationships/ctrlProp" Target="../ctrlProps/ctrlProp70.xml"/><Relationship Id="rId69" Type="http://schemas.openxmlformats.org/officeDocument/2006/relationships/ctrlProp" Target="../ctrlProps/ctrlProp75.xml"/><Relationship Id="rId8" Type="http://schemas.openxmlformats.org/officeDocument/2006/relationships/ctrlProp" Target="../ctrlProps/ctrlProp14.xml"/><Relationship Id="rId51" Type="http://schemas.openxmlformats.org/officeDocument/2006/relationships/ctrlProp" Target="../ctrlProps/ctrlProp57.xml"/><Relationship Id="rId3" Type="http://schemas.openxmlformats.org/officeDocument/2006/relationships/vmlDrawing" Target="../drawings/vmlDrawing2.v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59" Type="http://schemas.openxmlformats.org/officeDocument/2006/relationships/ctrlProp" Target="../ctrlProps/ctrlProp65.xml"/><Relationship Id="rId67" Type="http://schemas.openxmlformats.org/officeDocument/2006/relationships/ctrlProp" Target="../ctrlProps/ctrlProp73.xml"/><Relationship Id="rId20" Type="http://schemas.openxmlformats.org/officeDocument/2006/relationships/ctrlProp" Target="../ctrlProps/ctrlProp26.xml"/><Relationship Id="rId41" Type="http://schemas.openxmlformats.org/officeDocument/2006/relationships/ctrlProp" Target="../ctrlProps/ctrlProp47.xml"/><Relationship Id="rId54" Type="http://schemas.openxmlformats.org/officeDocument/2006/relationships/ctrlProp" Target="../ctrlProps/ctrlProp60.xml"/><Relationship Id="rId62" Type="http://schemas.openxmlformats.org/officeDocument/2006/relationships/ctrlProp" Target="../ctrlProps/ctrlProp68.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57" Type="http://schemas.openxmlformats.org/officeDocument/2006/relationships/ctrlProp" Target="../ctrlProps/ctrlProp63.xml"/><Relationship Id="rId10" Type="http://schemas.openxmlformats.org/officeDocument/2006/relationships/ctrlProp" Target="../ctrlProps/ctrlProp16.xml"/><Relationship Id="rId31" Type="http://schemas.openxmlformats.org/officeDocument/2006/relationships/ctrlProp" Target="../ctrlProps/ctrlProp37.xml"/><Relationship Id="rId44" Type="http://schemas.openxmlformats.org/officeDocument/2006/relationships/ctrlProp" Target="../ctrlProps/ctrlProp50.xml"/><Relationship Id="rId52" Type="http://schemas.openxmlformats.org/officeDocument/2006/relationships/ctrlProp" Target="../ctrlProps/ctrlProp58.xml"/><Relationship Id="rId60" Type="http://schemas.openxmlformats.org/officeDocument/2006/relationships/ctrlProp" Target="../ctrlProps/ctrlProp66.xml"/><Relationship Id="rId65" Type="http://schemas.openxmlformats.org/officeDocument/2006/relationships/ctrlProp" Target="../ctrlProps/ctrlProp71.xml"/><Relationship Id="rId4" Type="http://schemas.openxmlformats.org/officeDocument/2006/relationships/ctrlProp" Target="../ctrlProps/ctrlProp10.xml"/><Relationship Id="rId9" Type="http://schemas.openxmlformats.org/officeDocument/2006/relationships/ctrlProp" Target="../ctrlProps/ctrlProp15.xml"/><Relationship Id="rId13" Type="http://schemas.openxmlformats.org/officeDocument/2006/relationships/ctrlProp" Target="../ctrlProps/ctrlProp19.xml"/><Relationship Id="rId18" Type="http://schemas.openxmlformats.org/officeDocument/2006/relationships/ctrlProp" Target="../ctrlProps/ctrlProp24.xml"/><Relationship Id="rId39" Type="http://schemas.openxmlformats.org/officeDocument/2006/relationships/ctrlProp" Target="../ctrlProps/ctrlProp45.xml"/><Relationship Id="rId34" Type="http://schemas.openxmlformats.org/officeDocument/2006/relationships/ctrlProp" Target="../ctrlProps/ctrlProp40.xml"/><Relationship Id="rId50" Type="http://schemas.openxmlformats.org/officeDocument/2006/relationships/ctrlProp" Target="../ctrlProps/ctrlProp56.xml"/><Relationship Id="rId55"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6.xml"/><Relationship Id="rId2" Type="http://schemas.openxmlformats.org/officeDocument/2006/relationships/vmlDrawing" Target="../drawings/vmlDrawing3.vml"/><Relationship Id="rId1" Type="http://schemas.openxmlformats.org/officeDocument/2006/relationships/drawing" Target="../drawings/drawing7.xml"/><Relationship Id="rId4" Type="http://schemas.openxmlformats.org/officeDocument/2006/relationships/ctrlProp" Target="../ctrlProps/ctrlProp7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38"/>
  <sheetViews>
    <sheetView showGridLines="0" tabSelected="1" zoomScaleNormal="100" workbookViewId="0">
      <selection activeCell="B1" sqref="B1:G1"/>
    </sheetView>
  </sheetViews>
  <sheetFormatPr defaultRowHeight="15" x14ac:dyDescent="0.25"/>
  <cols>
    <col min="1" max="1" width="1.42578125" customWidth="1"/>
    <col min="2" max="2" width="37.42578125" customWidth="1"/>
    <col min="3" max="7" width="20" customWidth="1"/>
  </cols>
  <sheetData>
    <row r="1" spans="2:13" ht="63.75" customHeight="1" thickBot="1" x14ac:dyDescent="0.3">
      <c r="B1" s="681" t="s">
        <v>0</v>
      </c>
      <c r="C1" s="682"/>
      <c r="D1" s="682"/>
      <c r="E1" s="682"/>
      <c r="F1" s="682"/>
      <c r="G1" s="683"/>
    </row>
    <row r="2" spans="2:13" ht="18.75" customHeight="1" x14ac:dyDescent="0.25">
      <c r="B2" s="696" t="s">
        <v>1</v>
      </c>
      <c r="C2" s="697"/>
      <c r="D2" s="697"/>
      <c r="E2" s="697"/>
      <c r="F2" s="697"/>
      <c r="G2" s="698"/>
    </row>
    <row r="3" spans="2:13" ht="98.25" customHeight="1" x14ac:dyDescent="0.25">
      <c r="B3" s="687" t="s">
        <v>2</v>
      </c>
      <c r="C3" s="688"/>
      <c r="D3" s="688"/>
      <c r="E3" s="688"/>
      <c r="F3" s="688"/>
      <c r="G3" s="689"/>
    </row>
    <row r="4" spans="2:13" ht="18.75" x14ac:dyDescent="0.25">
      <c r="B4" s="684" t="s">
        <v>3</v>
      </c>
      <c r="C4" s="685"/>
      <c r="D4" s="685"/>
      <c r="E4" s="685"/>
      <c r="F4" s="685"/>
      <c r="G4" s="686"/>
      <c r="K4" s="131"/>
    </row>
    <row r="5" spans="2:13" ht="54" customHeight="1" x14ac:dyDescent="0.25">
      <c r="B5" s="701" t="s">
        <v>414</v>
      </c>
      <c r="C5" s="702"/>
      <c r="D5" s="702"/>
      <c r="E5" s="702"/>
      <c r="F5" s="702"/>
      <c r="G5" s="703"/>
    </row>
    <row r="6" spans="2:13" x14ac:dyDescent="0.25">
      <c r="B6" s="77" t="s">
        <v>4</v>
      </c>
      <c r="C6" s="704" t="s">
        <v>418</v>
      </c>
      <c r="D6" s="705"/>
      <c r="E6" s="705"/>
      <c r="F6" s="705"/>
      <c r="G6" s="706"/>
      <c r="M6" s="76"/>
    </row>
    <row r="7" spans="2:13" x14ac:dyDescent="0.25">
      <c r="B7" s="78"/>
      <c r="C7" s="707"/>
      <c r="D7" s="707"/>
      <c r="E7" s="707"/>
      <c r="F7" s="707"/>
      <c r="G7" s="708"/>
    </row>
    <row r="8" spans="2:13" x14ac:dyDescent="0.25">
      <c r="B8" s="78"/>
      <c r="C8" s="707"/>
      <c r="D8" s="707"/>
      <c r="E8" s="707"/>
      <c r="F8" s="707"/>
      <c r="G8" s="708"/>
    </row>
    <row r="9" spans="2:13" ht="30.75" customHeight="1" x14ac:dyDescent="0.25">
      <c r="B9" s="78"/>
      <c r="C9" s="707"/>
      <c r="D9" s="707"/>
      <c r="E9" s="707"/>
      <c r="F9" s="707"/>
      <c r="G9" s="708"/>
    </row>
    <row r="10" spans="2:13" ht="21.75" customHeight="1" x14ac:dyDescent="0.25">
      <c r="B10" s="78"/>
      <c r="C10" s="707"/>
      <c r="D10" s="707"/>
      <c r="E10" s="707"/>
      <c r="F10" s="707"/>
      <c r="G10" s="708"/>
      <c r="H10" s="63"/>
    </row>
    <row r="11" spans="2:13" ht="18.75" x14ac:dyDescent="0.25">
      <c r="B11" s="684" t="s">
        <v>5</v>
      </c>
      <c r="C11" s="685"/>
      <c r="D11" s="685"/>
      <c r="E11" s="685"/>
      <c r="F11" s="685"/>
      <c r="G11" s="686"/>
    </row>
    <row r="12" spans="2:13" ht="32.25" customHeight="1" x14ac:dyDescent="0.25">
      <c r="B12" s="687" t="s">
        <v>419</v>
      </c>
      <c r="C12" s="699"/>
      <c r="D12" s="699"/>
      <c r="E12" s="699"/>
      <c r="F12" s="699"/>
      <c r="G12" s="700"/>
    </row>
    <row r="13" spans="2:13" ht="18.75" x14ac:dyDescent="0.25">
      <c r="B13" s="684" t="s">
        <v>6</v>
      </c>
      <c r="C13" s="685"/>
      <c r="D13" s="685"/>
      <c r="E13" s="685"/>
      <c r="F13" s="685"/>
      <c r="G13" s="686"/>
    </row>
    <row r="14" spans="2:13" s="82" customFormat="1" ht="18" customHeight="1" x14ac:dyDescent="0.25">
      <c r="B14" s="77" t="s">
        <v>7</v>
      </c>
      <c r="C14" s="81" t="s">
        <v>8</v>
      </c>
      <c r="D14" s="81"/>
      <c r="E14" s="81"/>
      <c r="F14" s="85"/>
      <c r="G14" s="86"/>
    </row>
    <row r="15" spans="2:13" s="82" customFormat="1" ht="18" customHeight="1" x14ac:dyDescent="0.25">
      <c r="B15" s="77" t="s">
        <v>9</v>
      </c>
      <c r="C15" s="81" t="s">
        <v>10</v>
      </c>
      <c r="D15" s="81"/>
      <c r="E15" s="81"/>
      <c r="F15" s="85"/>
      <c r="G15" s="86"/>
    </row>
    <row r="16" spans="2:13" s="82" customFormat="1" ht="18" customHeight="1" x14ac:dyDescent="0.25">
      <c r="B16" s="77" t="s">
        <v>11</v>
      </c>
      <c r="C16" s="81" t="s">
        <v>12</v>
      </c>
      <c r="D16" s="83"/>
      <c r="E16" s="83"/>
      <c r="F16" s="85"/>
      <c r="G16" s="86"/>
    </row>
    <row r="17" spans="2:8" s="82" customFormat="1" ht="18" customHeight="1" x14ac:dyDescent="0.25">
      <c r="B17" s="77" t="s">
        <v>13</v>
      </c>
      <c r="C17" s="84" t="s">
        <v>511</v>
      </c>
      <c r="D17" s="83"/>
      <c r="E17" s="83"/>
      <c r="F17" s="85"/>
      <c r="G17" s="86"/>
    </row>
    <row r="18" spans="2:8" s="82" customFormat="1" ht="18" customHeight="1" x14ac:dyDescent="0.25">
      <c r="B18" s="77" t="s">
        <v>14</v>
      </c>
      <c r="C18" s="84" t="s">
        <v>15</v>
      </c>
      <c r="D18" s="81"/>
      <c r="E18" s="83"/>
      <c r="F18" s="85"/>
      <c r="G18" s="86"/>
    </row>
    <row r="19" spans="2:8" s="82" customFormat="1" ht="18" customHeight="1" x14ac:dyDescent="0.25">
      <c r="B19" s="77" t="s">
        <v>16</v>
      </c>
      <c r="C19" s="84" t="s">
        <v>17</v>
      </c>
      <c r="D19" s="81"/>
      <c r="E19" s="83"/>
      <c r="F19" s="85"/>
      <c r="G19" s="86"/>
    </row>
    <row r="20" spans="2:8" s="82" customFormat="1" ht="18" customHeight="1" x14ac:dyDescent="0.25">
      <c r="B20" s="77" t="s">
        <v>18</v>
      </c>
      <c r="C20" s="81" t="s">
        <v>19</v>
      </c>
      <c r="D20" s="85"/>
      <c r="E20" s="85"/>
      <c r="F20" s="85"/>
      <c r="G20" s="86"/>
    </row>
    <row r="21" spans="2:8" s="82" customFormat="1" ht="18" customHeight="1" x14ac:dyDescent="0.25">
      <c r="B21" s="77" t="s">
        <v>20</v>
      </c>
      <c r="C21" s="81" t="s">
        <v>21</v>
      </c>
      <c r="D21" s="85"/>
      <c r="E21" s="85"/>
      <c r="F21" s="85"/>
      <c r="G21" s="86"/>
    </row>
    <row r="22" spans="2:8" s="82" customFormat="1" ht="18" customHeight="1" x14ac:dyDescent="0.25">
      <c r="B22" s="77" t="s">
        <v>22</v>
      </c>
      <c r="C22" s="81" t="s">
        <v>23</v>
      </c>
      <c r="D22" s="85"/>
      <c r="E22" s="85"/>
      <c r="F22" s="85"/>
      <c r="G22" s="86"/>
    </row>
    <row r="23" spans="2:8" s="74" customFormat="1" ht="18" customHeight="1" x14ac:dyDescent="0.25">
      <c r="B23" s="137" t="s">
        <v>24</v>
      </c>
      <c r="C23" s="138" t="s">
        <v>25</v>
      </c>
      <c r="D23" s="138"/>
      <c r="E23" s="138"/>
      <c r="F23" s="139"/>
      <c r="G23" s="140"/>
    </row>
    <row r="24" spans="2:8" ht="18.75" x14ac:dyDescent="0.25">
      <c r="B24" s="684" t="s">
        <v>26</v>
      </c>
      <c r="C24" s="685"/>
      <c r="D24" s="685"/>
      <c r="E24" s="685"/>
      <c r="F24" s="685"/>
      <c r="G24" s="686"/>
    </row>
    <row r="25" spans="2:8" ht="79.5" customHeight="1" x14ac:dyDescent="0.25">
      <c r="B25" s="693" t="s">
        <v>417</v>
      </c>
      <c r="C25" s="694"/>
      <c r="D25" s="694"/>
      <c r="E25" s="694"/>
      <c r="F25" s="694"/>
      <c r="G25" s="695"/>
      <c r="H25" s="63"/>
    </row>
    <row r="26" spans="2:8" ht="18.75" x14ac:dyDescent="0.25">
      <c r="B26" s="684" t="s">
        <v>27</v>
      </c>
      <c r="C26" s="685"/>
      <c r="D26" s="685"/>
      <c r="E26" s="685"/>
      <c r="F26" s="685"/>
      <c r="G26" s="686"/>
    </row>
    <row r="27" spans="2:8" ht="17.25" customHeight="1" x14ac:dyDescent="0.25">
      <c r="B27" s="690" t="s">
        <v>28</v>
      </c>
      <c r="C27" s="691"/>
      <c r="D27" s="691"/>
      <c r="E27" s="691"/>
      <c r="F27" s="691"/>
      <c r="G27" s="692"/>
    </row>
    <row r="28" spans="2:8" ht="25.5" customHeight="1" x14ac:dyDescent="0.25">
      <c r="B28" s="87" t="s">
        <v>29</v>
      </c>
      <c r="C28" s="673" t="s">
        <v>30</v>
      </c>
      <c r="D28" s="673"/>
      <c r="E28" s="673"/>
      <c r="F28" s="673"/>
      <c r="G28" s="674"/>
    </row>
    <row r="29" spans="2:8" ht="35.25" customHeight="1" x14ac:dyDescent="0.25">
      <c r="B29" s="87" t="s">
        <v>31</v>
      </c>
      <c r="C29" s="673" t="s">
        <v>32</v>
      </c>
      <c r="D29" s="673"/>
      <c r="E29" s="673"/>
      <c r="F29" s="673"/>
      <c r="G29" s="674"/>
    </row>
    <row r="30" spans="2:8" ht="51" customHeight="1" x14ac:dyDescent="0.25">
      <c r="B30" s="87" t="s">
        <v>33</v>
      </c>
      <c r="C30" s="673" t="s">
        <v>34</v>
      </c>
      <c r="D30" s="673"/>
      <c r="E30" s="673"/>
      <c r="F30" s="673"/>
      <c r="G30" s="674"/>
    </row>
    <row r="31" spans="2:8" ht="23.25" customHeight="1" x14ac:dyDescent="0.25">
      <c r="B31" s="87" t="s">
        <v>35</v>
      </c>
      <c r="C31" s="677" t="s">
        <v>36</v>
      </c>
      <c r="D31" s="677"/>
      <c r="E31" s="677"/>
      <c r="F31" s="677"/>
      <c r="G31" s="678"/>
    </row>
    <row r="32" spans="2:8" ht="38.25" customHeight="1" x14ac:dyDescent="0.25">
      <c r="B32" s="87" t="s">
        <v>37</v>
      </c>
      <c r="C32" s="673" t="s">
        <v>38</v>
      </c>
      <c r="D32" s="673"/>
      <c r="E32" s="673"/>
      <c r="F32" s="673"/>
      <c r="G32" s="674"/>
    </row>
    <row r="33" spans="2:7" ht="48.75" customHeight="1" x14ac:dyDescent="0.25">
      <c r="B33" s="87" t="s">
        <v>39</v>
      </c>
      <c r="C33" s="679" t="s">
        <v>416</v>
      </c>
      <c r="D33" s="679"/>
      <c r="E33" s="679"/>
      <c r="F33" s="679"/>
      <c r="G33" s="680"/>
    </row>
    <row r="34" spans="2:7" ht="66" customHeight="1" x14ac:dyDescent="0.25">
      <c r="B34" s="87" t="s">
        <v>40</v>
      </c>
      <c r="C34" s="673" t="s">
        <v>41</v>
      </c>
      <c r="D34" s="673"/>
      <c r="E34" s="673"/>
      <c r="F34" s="673"/>
      <c r="G34" s="674"/>
    </row>
    <row r="35" spans="2:7" ht="57" customHeight="1" x14ac:dyDescent="0.25">
      <c r="B35" s="87" t="s">
        <v>42</v>
      </c>
      <c r="C35" s="673" t="s">
        <v>43</v>
      </c>
      <c r="D35" s="673"/>
      <c r="E35" s="673"/>
      <c r="F35" s="673"/>
      <c r="G35" s="674"/>
    </row>
    <row r="36" spans="2:7" ht="50.25" customHeight="1" x14ac:dyDescent="0.25">
      <c r="B36" s="136" t="s">
        <v>44</v>
      </c>
      <c r="C36" s="673" t="s">
        <v>45</v>
      </c>
      <c r="D36" s="673"/>
      <c r="E36" s="673"/>
      <c r="F36" s="673"/>
      <c r="G36" s="674"/>
    </row>
    <row r="37" spans="2:7" ht="36.75" customHeight="1" x14ac:dyDescent="0.25">
      <c r="B37" s="87" t="s">
        <v>46</v>
      </c>
      <c r="C37" s="675" t="s">
        <v>415</v>
      </c>
      <c r="D37" s="675"/>
      <c r="E37" s="675"/>
      <c r="F37" s="675"/>
      <c r="G37" s="676"/>
    </row>
    <row r="38" spans="2:7" ht="98.25" customHeight="1" thickBot="1" x14ac:dyDescent="0.3">
      <c r="B38" s="99" t="s">
        <v>47</v>
      </c>
      <c r="C38" s="671" t="s">
        <v>420</v>
      </c>
      <c r="D38" s="671"/>
      <c r="E38" s="671"/>
      <c r="F38" s="671"/>
      <c r="G38" s="672"/>
    </row>
  </sheetData>
  <mergeCells count="24">
    <mergeCell ref="B1:G1"/>
    <mergeCell ref="B4:G4"/>
    <mergeCell ref="B26:G26"/>
    <mergeCell ref="C30:G30"/>
    <mergeCell ref="B13:G13"/>
    <mergeCell ref="B3:G3"/>
    <mergeCell ref="B27:G27"/>
    <mergeCell ref="B24:G24"/>
    <mergeCell ref="B25:G25"/>
    <mergeCell ref="B2:G2"/>
    <mergeCell ref="B11:G11"/>
    <mergeCell ref="B12:G12"/>
    <mergeCell ref="B5:G5"/>
    <mergeCell ref="C6:G10"/>
    <mergeCell ref="C28:G28"/>
    <mergeCell ref="C29:G29"/>
    <mergeCell ref="C38:G38"/>
    <mergeCell ref="C36:G36"/>
    <mergeCell ref="C37:G37"/>
    <mergeCell ref="C31:G31"/>
    <mergeCell ref="C32:G32"/>
    <mergeCell ref="C33:G33"/>
    <mergeCell ref="C34:G34"/>
    <mergeCell ref="C35:G35"/>
  </mergeCells>
  <pageMargins left="0.7" right="0.7" top="0.75" bottom="0.75" header="0.3" footer="0.3"/>
  <pageSetup orientation="portrait" horizontalDpi="4294967293"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B19B-A58B-4288-9F9E-32FA5262D00F}">
  <dimension ref="B1:I21"/>
  <sheetViews>
    <sheetView showGridLines="0" topLeftCell="B1" zoomScaleNormal="100" workbookViewId="0">
      <selection activeCell="B1" sqref="A1:XFD1048576"/>
    </sheetView>
  </sheetViews>
  <sheetFormatPr defaultRowHeight="15" x14ac:dyDescent="0.25"/>
  <cols>
    <col min="1" max="1" width="2.28515625" customWidth="1"/>
    <col min="4" max="7" width="20" customWidth="1"/>
    <col min="8" max="8" width="52.85546875" customWidth="1"/>
  </cols>
  <sheetData>
    <row r="1" spans="2:9" ht="47.25" customHeight="1" thickBot="1" x14ac:dyDescent="0.3">
      <c r="B1" s="853" t="s">
        <v>294</v>
      </c>
      <c r="C1" s="854"/>
      <c r="D1" s="854"/>
      <c r="E1" s="854"/>
      <c r="F1" s="854"/>
      <c r="G1" s="854"/>
      <c r="H1" s="855"/>
    </row>
    <row r="2" spans="2:9" ht="18" customHeight="1" x14ac:dyDescent="0.25">
      <c r="B2" s="856" t="s">
        <v>295</v>
      </c>
      <c r="C2" s="857"/>
      <c r="D2" s="858"/>
      <c r="E2" s="858"/>
      <c r="F2" s="858"/>
      <c r="G2" s="858"/>
      <c r="H2" s="859"/>
    </row>
    <row r="3" spans="2:9" ht="24" customHeight="1" x14ac:dyDescent="0.25">
      <c r="B3" s="75" t="s">
        <v>296</v>
      </c>
      <c r="C3" s="58" t="s">
        <v>131</v>
      </c>
      <c r="D3" s="860" t="s">
        <v>297</v>
      </c>
      <c r="E3" s="860"/>
      <c r="F3" s="860"/>
      <c r="G3" s="860"/>
      <c r="H3" s="861"/>
    </row>
    <row r="4" spans="2:9" ht="51.75" customHeight="1" x14ac:dyDescent="0.25">
      <c r="B4" s="79"/>
      <c r="C4" s="67"/>
      <c r="D4" s="864" t="s">
        <v>298</v>
      </c>
      <c r="E4" s="864"/>
      <c r="F4" s="864"/>
      <c r="G4" s="864"/>
      <c r="H4" s="865"/>
    </row>
    <row r="5" spans="2:9" ht="30" customHeight="1" x14ac:dyDescent="0.25">
      <c r="B5" s="79"/>
      <c r="C5" s="67"/>
      <c r="D5" s="866" t="s">
        <v>299</v>
      </c>
      <c r="E5" s="866"/>
      <c r="F5" s="866"/>
      <c r="G5" s="866"/>
      <c r="H5" s="867"/>
    </row>
    <row r="6" spans="2:9" ht="48" customHeight="1" x14ac:dyDescent="0.25">
      <c r="B6" s="79"/>
      <c r="C6" s="67"/>
      <c r="D6" s="866" t="s">
        <v>300</v>
      </c>
      <c r="E6" s="868"/>
      <c r="F6" s="868"/>
      <c r="G6" s="868"/>
      <c r="H6" s="869"/>
    </row>
    <row r="7" spans="2:9" ht="30" customHeight="1" x14ac:dyDescent="0.25">
      <c r="B7" s="79"/>
      <c r="C7" s="67"/>
      <c r="D7" s="862" t="s">
        <v>301</v>
      </c>
      <c r="E7" s="862"/>
      <c r="F7" s="862"/>
      <c r="G7" s="862"/>
      <c r="H7" s="863"/>
    </row>
    <row r="8" spans="2:9" ht="30" customHeight="1" x14ac:dyDescent="0.25">
      <c r="B8" s="79"/>
      <c r="C8" s="67"/>
      <c r="D8" s="862" t="s">
        <v>302</v>
      </c>
      <c r="E8" s="862"/>
      <c r="F8" s="862"/>
      <c r="G8" s="862"/>
      <c r="H8" s="863"/>
    </row>
    <row r="9" spans="2:9" ht="30" customHeight="1" x14ac:dyDescent="0.25">
      <c r="B9" s="79"/>
      <c r="C9" s="67"/>
      <c r="D9" s="862" t="s">
        <v>303</v>
      </c>
      <c r="E9" s="862"/>
      <c r="F9" s="862"/>
      <c r="G9" s="862"/>
      <c r="H9" s="863"/>
    </row>
    <row r="10" spans="2:9" ht="30" customHeight="1" x14ac:dyDescent="0.25">
      <c r="B10" s="79"/>
      <c r="C10" s="67"/>
      <c r="D10" s="862" t="s">
        <v>304</v>
      </c>
      <c r="E10" s="862"/>
      <c r="F10" s="862"/>
      <c r="G10" s="862"/>
      <c r="H10" s="863"/>
    </row>
    <row r="11" spans="2:9" ht="30" customHeight="1" x14ac:dyDescent="0.25">
      <c r="B11" s="79"/>
      <c r="C11" s="67"/>
      <c r="D11" s="862" t="s">
        <v>305</v>
      </c>
      <c r="E11" s="862"/>
      <c r="F11" s="862"/>
      <c r="G11" s="862"/>
      <c r="H11" s="863"/>
    </row>
    <row r="12" spans="2:9" ht="30" customHeight="1" x14ac:dyDescent="0.25">
      <c r="B12" s="79"/>
      <c r="C12" s="67"/>
      <c r="D12" s="873" t="s">
        <v>306</v>
      </c>
      <c r="E12" s="874"/>
      <c r="F12" s="874"/>
      <c r="G12" s="874"/>
      <c r="H12" s="875"/>
      <c r="I12" s="80" t="b">
        <v>0</v>
      </c>
    </row>
    <row r="13" spans="2:9" ht="30" customHeight="1" x14ac:dyDescent="0.25">
      <c r="B13" s="79"/>
      <c r="C13" s="67"/>
      <c r="D13" s="866" t="s">
        <v>307</v>
      </c>
      <c r="E13" s="866"/>
      <c r="F13" s="866"/>
      <c r="G13" s="866"/>
      <c r="H13" s="867"/>
      <c r="I13" s="63"/>
    </row>
    <row r="14" spans="2:9" ht="30" customHeight="1" x14ac:dyDescent="0.25">
      <c r="B14" s="79"/>
      <c r="C14" s="67"/>
      <c r="D14" s="866" t="s">
        <v>550</v>
      </c>
      <c r="E14" s="866"/>
      <c r="F14" s="866"/>
      <c r="G14" s="866"/>
      <c r="H14" s="867"/>
    </row>
    <row r="15" spans="2:9" ht="30" customHeight="1" x14ac:dyDescent="0.25">
      <c r="B15" s="79"/>
      <c r="C15" s="67"/>
      <c r="D15" s="866" t="s">
        <v>308</v>
      </c>
      <c r="E15" s="866"/>
      <c r="F15" s="866"/>
      <c r="G15" s="866"/>
      <c r="H15" s="867"/>
    </row>
    <row r="16" spans="2:9" ht="51.75" customHeight="1" x14ac:dyDescent="0.25">
      <c r="B16" s="79"/>
      <c r="C16" s="67"/>
      <c r="D16" s="870" t="s">
        <v>309</v>
      </c>
      <c r="E16" s="871"/>
      <c r="F16" s="871"/>
      <c r="G16" s="871"/>
      <c r="H16" s="872"/>
    </row>
    <row r="17" spans="2:8" ht="30" customHeight="1" x14ac:dyDescent="0.25">
      <c r="B17" s="89"/>
      <c r="C17" s="59"/>
      <c r="D17" s="870" t="s">
        <v>310</v>
      </c>
      <c r="E17" s="871"/>
      <c r="F17" s="871"/>
      <c r="G17" s="871"/>
      <c r="H17" s="872"/>
    </row>
    <row r="18" spans="2:8" ht="30" customHeight="1" x14ac:dyDescent="0.25">
      <c r="B18" s="89"/>
      <c r="C18" s="59"/>
      <c r="D18" s="876" t="s">
        <v>311</v>
      </c>
      <c r="E18" s="877"/>
      <c r="F18" s="877"/>
      <c r="G18" s="877"/>
      <c r="H18" s="878"/>
    </row>
    <row r="19" spans="2:8" ht="30" customHeight="1" x14ac:dyDescent="0.25">
      <c r="B19" s="89"/>
      <c r="C19" s="59"/>
      <c r="D19" s="876" t="s">
        <v>312</v>
      </c>
      <c r="E19" s="877"/>
      <c r="F19" s="877"/>
      <c r="G19" s="877"/>
      <c r="H19" s="878"/>
    </row>
    <row r="20" spans="2:8" ht="30" customHeight="1" x14ac:dyDescent="0.25">
      <c r="B20" s="79"/>
      <c r="C20" s="67"/>
      <c r="D20" s="866" t="s">
        <v>313</v>
      </c>
      <c r="E20" s="866"/>
      <c r="F20" s="866"/>
      <c r="G20" s="866"/>
      <c r="H20" s="867"/>
    </row>
    <row r="21" spans="2:8" ht="8.25" customHeight="1" thickBot="1" x14ac:dyDescent="0.3">
      <c r="B21" s="879"/>
      <c r="C21" s="880"/>
      <c r="D21" s="880"/>
      <c r="E21" s="880"/>
      <c r="F21" s="880"/>
      <c r="G21" s="880"/>
      <c r="H21" s="881"/>
    </row>
  </sheetData>
  <sheetProtection sheet="1" objects="1" scenarios="1" selectLockedCells="1" selectUnlockedCells="1"/>
  <mergeCells count="21">
    <mergeCell ref="D20:H20"/>
    <mergeCell ref="D17:H17"/>
    <mergeCell ref="D18:H18"/>
    <mergeCell ref="B21:H21"/>
    <mergeCell ref="D19:H19"/>
    <mergeCell ref="D16:H16"/>
    <mergeCell ref="D7:H7"/>
    <mergeCell ref="D14:H14"/>
    <mergeCell ref="D15:H15"/>
    <mergeCell ref="D9:H9"/>
    <mergeCell ref="D8:H8"/>
    <mergeCell ref="D10:H10"/>
    <mergeCell ref="D13:H13"/>
    <mergeCell ref="D12:H12"/>
    <mergeCell ref="B1:H1"/>
    <mergeCell ref="B2:H2"/>
    <mergeCell ref="D3:H3"/>
    <mergeCell ref="D11:H11"/>
    <mergeCell ref="D4:H4"/>
    <mergeCell ref="D5:H5"/>
    <mergeCell ref="D6:H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8673" r:id="rId3" name="Check Box 1">
              <controlPr defaultSize="0" autoFill="0" autoLine="0" autoPict="0">
                <anchor moveWithCells="1">
                  <from>
                    <xdr:col>1</xdr:col>
                    <xdr:colOff>171450</xdr:colOff>
                    <xdr:row>11</xdr:row>
                    <xdr:rowOff>57150</xdr:rowOff>
                  </from>
                  <to>
                    <xdr:col>1</xdr:col>
                    <xdr:colOff>561975</xdr:colOff>
                    <xdr:row>11</xdr:row>
                    <xdr:rowOff>352425</xdr:rowOff>
                  </to>
                </anchor>
              </controlPr>
            </control>
          </mc:Choice>
        </mc:AlternateContent>
        <mc:AlternateContent xmlns:mc="http://schemas.openxmlformats.org/markup-compatibility/2006">
          <mc:Choice Requires="x14">
            <control shapeId="28674" r:id="rId4" name="Check Box 2">
              <controlPr defaultSize="0" autoFill="0" autoLine="0" autoPict="0">
                <anchor moveWithCells="1">
                  <from>
                    <xdr:col>1</xdr:col>
                    <xdr:colOff>161925</xdr:colOff>
                    <xdr:row>3</xdr:row>
                    <xdr:rowOff>228600</xdr:rowOff>
                  </from>
                  <to>
                    <xdr:col>2</xdr:col>
                    <xdr:colOff>352425</xdr:colOff>
                    <xdr:row>3</xdr:row>
                    <xdr:rowOff>438150</xdr:rowOff>
                  </to>
                </anchor>
              </controlPr>
            </control>
          </mc:Choice>
        </mc:AlternateContent>
        <mc:AlternateContent xmlns:mc="http://schemas.openxmlformats.org/markup-compatibility/2006">
          <mc:Choice Requires="x14">
            <control shapeId="28675" r:id="rId5" name="Check Box 3">
              <controlPr defaultSize="0" autoFill="0" autoLine="0" autoPict="0">
                <anchor moveWithCells="1">
                  <from>
                    <xdr:col>1</xdr:col>
                    <xdr:colOff>161925</xdr:colOff>
                    <xdr:row>17</xdr:row>
                    <xdr:rowOff>76200</xdr:rowOff>
                  </from>
                  <to>
                    <xdr:col>2</xdr:col>
                    <xdr:colOff>352425</xdr:colOff>
                    <xdr:row>17</xdr:row>
                    <xdr:rowOff>285750</xdr:rowOff>
                  </to>
                </anchor>
              </controlPr>
            </control>
          </mc:Choice>
        </mc:AlternateContent>
        <mc:AlternateContent xmlns:mc="http://schemas.openxmlformats.org/markup-compatibility/2006">
          <mc:Choice Requires="x14">
            <control shapeId="28676" r:id="rId6" name="Check Box 4">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28677" r:id="rId7" name="Check Box 5">
              <controlPr defaultSize="0" autoFill="0" autoLine="0" autoPict="0">
                <anchor moveWithCells="1">
                  <from>
                    <xdr:col>1</xdr:col>
                    <xdr:colOff>171450</xdr:colOff>
                    <xdr:row>14</xdr:row>
                    <xdr:rowOff>85725</xdr:rowOff>
                  </from>
                  <to>
                    <xdr:col>1</xdr:col>
                    <xdr:colOff>476250</xdr:colOff>
                    <xdr:row>14</xdr:row>
                    <xdr:rowOff>304800</xdr:rowOff>
                  </to>
                </anchor>
              </controlPr>
            </control>
          </mc:Choice>
        </mc:AlternateContent>
        <mc:AlternateContent xmlns:mc="http://schemas.openxmlformats.org/markup-compatibility/2006">
          <mc:Choice Requires="x14">
            <control shapeId="28684" r:id="rId8" name="Check Box 12">
              <controlPr defaultSize="0" autoFill="0" autoLine="0" autoPict="0">
                <anchor moveWithCells="1">
                  <from>
                    <xdr:col>1</xdr:col>
                    <xdr:colOff>161925</xdr:colOff>
                    <xdr:row>13</xdr:row>
                    <xdr:rowOff>85725</xdr:rowOff>
                  </from>
                  <to>
                    <xdr:col>2</xdr:col>
                    <xdr:colOff>304800</xdr:colOff>
                    <xdr:row>13</xdr:row>
                    <xdr:rowOff>304800</xdr:rowOff>
                  </to>
                </anchor>
              </controlPr>
            </control>
          </mc:Choice>
        </mc:AlternateContent>
        <mc:AlternateContent xmlns:mc="http://schemas.openxmlformats.org/markup-compatibility/2006">
          <mc:Choice Requires="x14">
            <control shapeId="28685" r:id="rId9" name="Check Box 13">
              <controlPr defaultSize="0" autoFill="0" autoLine="0" autoPict="0">
                <anchor moveWithCells="1">
                  <from>
                    <xdr:col>1</xdr:col>
                    <xdr:colOff>161925</xdr:colOff>
                    <xdr:row>16</xdr:row>
                    <xdr:rowOff>95250</xdr:rowOff>
                  </from>
                  <to>
                    <xdr:col>2</xdr:col>
                    <xdr:colOff>371475</xdr:colOff>
                    <xdr:row>16</xdr:row>
                    <xdr:rowOff>314325</xdr:rowOff>
                  </to>
                </anchor>
              </controlPr>
            </control>
          </mc:Choice>
        </mc:AlternateContent>
        <mc:AlternateContent xmlns:mc="http://schemas.openxmlformats.org/markup-compatibility/2006">
          <mc:Choice Requires="x14">
            <control shapeId="28687" r:id="rId10" name="Check Box 15">
              <controlPr defaultSize="0" autoFill="0" autoLine="0" autoPict="0">
                <anchor moveWithCells="1">
                  <from>
                    <xdr:col>1</xdr:col>
                    <xdr:colOff>171450</xdr:colOff>
                    <xdr:row>15</xdr:row>
                    <xdr:rowOff>95250</xdr:rowOff>
                  </from>
                  <to>
                    <xdr:col>2</xdr:col>
                    <xdr:colOff>57150</xdr:colOff>
                    <xdr:row>15</xdr:row>
                    <xdr:rowOff>314325</xdr:rowOff>
                  </to>
                </anchor>
              </controlPr>
            </control>
          </mc:Choice>
        </mc:AlternateContent>
        <mc:AlternateContent xmlns:mc="http://schemas.openxmlformats.org/markup-compatibility/2006">
          <mc:Choice Requires="x14">
            <control shapeId="28688" r:id="rId11" name="Check Box 16">
              <controlPr defaultSize="0" autoFill="0" autoLine="0" autoPict="0">
                <anchor moveWithCells="1">
                  <from>
                    <xdr:col>1</xdr:col>
                    <xdr:colOff>161925</xdr:colOff>
                    <xdr:row>12</xdr:row>
                    <xdr:rowOff>85725</xdr:rowOff>
                  </from>
                  <to>
                    <xdr:col>1</xdr:col>
                    <xdr:colOff>447675</xdr:colOff>
                    <xdr:row>12</xdr:row>
                    <xdr:rowOff>304800</xdr:rowOff>
                  </to>
                </anchor>
              </controlPr>
            </control>
          </mc:Choice>
        </mc:AlternateContent>
        <mc:AlternateContent xmlns:mc="http://schemas.openxmlformats.org/markup-compatibility/2006">
          <mc:Choice Requires="x14">
            <control shapeId="28680" r:id="rId12" name="Check Box 8">
              <controlPr defaultSize="0" autoFill="0" autoLine="0" autoPict="0">
                <anchor moveWithCells="1">
                  <from>
                    <xdr:col>2</xdr:col>
                    <xdr:colOff>180975</xdr:colOff>
                    <xdr:row>6</xdr:row>
                    <xdr:rowOff>95250</xdr:rowOff>
                  </from>
                  <to>
                    <xdr:col>3</xdr:col>
                    <xdr:colOff>390525</xdr:colOff>
                    <xdr:row>6</xdr:row>
                    <xdr:rowOff>304800</xdr:rowOff>
                  </to>
                </anchor>
              </controlPr>
            </control>
          </mc:Choice>
        </mc:AlternateContent>
        <mc:AlternateContent xmlns:mc="http://schemas.openxmlformats.org/markup-compatibility/2006">
          <mc:Choice Requires="x14">
            <control shapeId="28689" r:id="rId13" name="Check Box 17">
              <controlPr defaultSize="0" autoFill="0" autoLine="0" autoPict="0">
                <anchor moveWithCells="1">
                  <from>
                    <xdr:col>1</xdr:col>
                    <xdr:colOff>161925</xdr:colOff>
                    <xdr:row>7</xdr:row>
                    <xdr:rowOff>95250</xdr:rowOff>
                  </from>
                  <to>
                    <xdr:col>2</xdr:col>
                    <xdr:colOff>390525</xdr:colOff>
                    <xdr:row>7</xdr:row>
                    <xdr:rowOff>304800</xdr:rowOff>
                  </to>
                </anchor>
              </controlPr>
            </control>
          </mc:Choice>
        </mc:AlternateContent>
        <mc:AlternateContent xmlns:mc="http://schemas.openxmlformats.org/markup-compatibility/2006">
          <mc:Choice Requires="x14">
            <control shapeId="28690" r:id="rId14" name="Check Box 18">
              <controlPr defaultSize="0" autoFill="0" autoLine="0" autoPict="0">
                <anchor moveWithCells="1">
                  <from>
                    <xdr:col>1</xdr:col>
                    <xdr:colOff>161925</xdr:colOff>
                    <xdr:row>8</xdr:row>
                    <xdr:rowOff>95250</xdr:rowOff>
                  </from>
                  <to>
                    <xdr:col>2</xdr:col>
                    <xdr:colOff>390525</xdr:colOff>
                    <xdr:row>8</xdr:row>
                    <xdr:rowOff>304800</xdr:rowOff>
                  </to>
                </anchor>
              </controlPr>
            </control>
          </mc:Choice>
        </mc:AlternateContent>
        <mc:AlternateContent xmlns:mc="http://schemas.openxmlformats.org/markup-compatibility/2006">
          <mc:Choice Requires="x14">
            <control shapeId="28691" r:id="rId15" name="Check Box 19">
              <controlPr defaultSize="0" autoFill="0" autoLine="0" autoPict="0">
                <anchor moveWithCells="1">
                  <from>
                    <xdr:col>1</xdr:col>
                    <xdr:colOff>171450</xdr:colOff>
                    <xdr:row>9</xdr:row>
                    <xdr:rowOff>104775</xdr:rowOff>
                  </from>
                  <to>
                    <xdr:col>1</xdr:col>
                    <xdr:colOff>457200</xdr:colOff>
                    <xdr:row>9</xdr:row>
                    <xdr:rowOff>314325</xdr:rowOff>
                  </to>
                </anchor>
              </controlPr>
            </control>
          </mc:Choice>
        </mc:AlternateContent>
        <mc:AlternateContent xmlns:mc="http://schemas.openxmlformats.org/markup-compatibility/2006">
          <mc:Choice Requires="x14">
            <control shapeId="28692" r:id="rId16" name="Check Box 20">
              <controlPr defaultSize="0" autoFill="0" autoLine="0" autoPict="0">
                <anchor moveWithCells="1">
                  <from>
                    <xdr:col>2</xdr:col>
                    <xdr:colOff>190500</xdr:colOff>
                    <xdr:row>9</xdr:row>
                    <xdr:rowOff>95250</xdr:rowOff>
                  </from>
                  <to>
                    <xdr:col>2</xdr:col>
                    <xdr:colOff>485775</xdr:colOff>
                    <xdr:row>9</xdr:row>
                    <xdr:rowOff>304800</xdr:rowOff>
                  </to>
                </anchor>
              </controlPr>
            </control>
          </mc:Choice>
        </mc:AlternateContent>
        <mc:AlternateContent xmlns:mc="http://schemas.openxmlformats.org/markup-compatibility/2006">
          <mc:Choice Requires="x14">
            <control shapeId="28693" r:id="rId17" name="Check Box 21">
              <controlPr defaultSize="0" autoFill="0" autoLine="0" autoPict="0">
                <anchor moveWithCells="1">
                  <from>
                    <xdr:col>1</xdr:col>
                    <xdr:colOff>161925</xdr:colOff>
                    <xdr:row>19</xdr:row>
                    <xdr:rowOff>95250</xdr:rowOff>
                  </from>
                  <to>
                    <xdr:col>1</xdr:col>
                    <xdr:colOff>552450</xdr:colOff>
                    <xdr:row>19</xdr:row>
                    <xdr:rowOff>304800</xdr:rowOff>
                  </to>
                </anchor>
              </controlPr>
            </control>
          </mc:Choice>
        </mc:AlternateContent>
        <mc:AlternateContent xmlns:mc="http://schemas.openxmlformats.org/markup-compatibility/2006">
          <mc:Choice Requires="x14">
            <control shapeId="28694" r:id="rId18" name="Check Box 22">
              <controlPr defaultSize="0" autoFill="0" autoLine="0" autoPict="0">
                <anchor moveWithCells="1">
                  <from>
                    <xdr:col>2</xdr:col>
                    <xdr:colOff>190500</xdr:colOff>
                    <xdr:row>19</xdr:row>
                    <xdr:rowOff>85725</xdr:rowOff>
                  </from>
                  <to>
                    <xdr:col>2</xdr:col>
                    <xdr:colOff>485775</xdr:colOff>
                    <xdr:row>19</xdr:row>
                    <xdr:rowOff>295275</xdr:rowOff>
                  </to>
                </anchor>
              </controlPr>
            </control>
          </mc:Choice>
        </mc:AlternateContent>
        <mc:AlternateContent xmlns:mc="http://schemas.openxmlformats.org/markup-compatibility/2006">
          <mc:Choice Requires="x14">
            <control shapeId="28695" r:id="rId19" name="Check Box 23">
              <controlPr defaultSize="0" autoFill="0" autoLine="0" autoPict="0">
                <anchor moveWithCells="1">
                  <from>
                    <xdr:col>1</xdr:col>
                    <xdr:colOff>171450</xdr:colOff>
                    <xdr:row>18</xdr:row>
                    <xdr:rowOff>95250</xdr:rowOff>
                  </from>
                  <to>
                    <xdr:col>2</xdr:col>
                    <xdr:colOff>400050</xdr:colOff>
                    <xdr:row>18</xdr:row>
                    <xdr:rowOff>304800</xdr:rowOff>
                  </to>
                </anchor>
              </controlPr>
            </control>
          </mc:Choice>
        </mc:AlternateContent>
        <mc:AlternateContent xmlns:mc="http://schemas.openxmlformats.org/markup-compatibility/2006">
          <mc:Choice Requires="x14">
            <control shapeId="28696" r:id="rId20" name="Check Box 24">
              <controlPr defaultSize="0" autoFill="0" autoLine="0" autoPict="0">
                <anchor moveWithCells="1">
                  <from>
                    <xdr:col>1</xdr:col>
                    <xdr:colOff>161925</xdr:colOff>
                    <xdr:row>10</xdr:row>
                    <xdr:rowOff>95250</xdr:rowOff>
                  </from>
                  <to>
                    <xdr:col>1</xdr:col>
                    <xdr:colOff>552450</xdr:colOff>
                    <xdr:row>10</xdr:row>
                    <xdr:rowOff>304800</xdr:rowOff>
                  </to>
                </anchor>
              </controlPr>
            </control>
          </mc:Choice>
        </mc:AlternateContent>
        <mc:AlternateContent xmlns:mc="http://schemas.openxmlformats.org/markup-compatibility/2006">
          <mc:Choice Requires="x14">
            <control shapeId="28697" r:id="rId21" name="Check Box 25">
              <controlPr defaultSize="0" autoFill="0" autoLine="0" autoPict="0">
                <anchor moveWithCells="1">
                  <from>
                    <xdr:col>2</xdr:col>
                    <xdr:colOff>190500</xdr:colOff>
                    <xdr:row>10</xdr:row>
                    <xdr:rowOff>95250</xdr:rowOff>
                  </from>
                  <to>
                    <xdr:col>2</xdr:col>
                    <xdr:colOff>447675</xdr:colOff>
                    <xdr:row>10</xdr:row>
                    <xdr:rowOff>304800</xdr:rowOff>
                  </to>
                </anchor>
              </controlPr>
            </control>
          </mc:Choice>
        </mc:AlternateContent>
        <mc:AlternateContent xmlns:mc="http://schemas.openxmlformats.org/markup-compatibility/2006">
          <mc:Choice Requires="x14">
            <control shapeId="28698" r:id="rId22" name="Check Box 26">
              <controlPr defaultSize="0" autoFill="0" autoLine="0" autoPict="0">
                <anchor moveWithCells="1">
                  <from>
                    <xdr:col>1</xdr:col>
                    <xdr:colOff>161925</xdr:colOff>
                    <xdr:row>4</xdr:row>
                    <xdr:rowOff>95250</xdr:rowOff>
                  </from>
                  <to>
                    <xdr:col>1</xdr:col>
                    <xdr:colOff>552450</xdr:colOff>
                    <xdr:row>4</xdr:row>
                    <xdr:rowOff>304800</xdr:rowOff>
                  </to>
                </anchor>
              </controlPr>
            </control>
          </mc:Choice>
        </mc:AlternateContent>
        <mc:AlternateContent xmlns:mc="http://schemas.openxmlformats.org/markup-compatibility/2006">
          <mc:Choice Requires="x14">
            <control shapeId="28699" r:id="rId23" name="Check Box 27">
              <controlPr defaultSize="0" autoFill="0" autoLine="0" autoPict="0">
                <anchor moveWithCells="1">
                  <from>
                    <xdr:col>1</xdr:col>
                    <xdr:colOff>161925</xdr:colOff>
                    <xdr:row>5</xdr:row>
                    <xdr:rowOff>180975</xdr:rowOff>
                  </from>
                  <to>
                    <xdr:col>2</xdr:col>
                    <xdr:colOff>390525</xdr:colOff>
                    <xdr:row>5</xdr:row>
                    <xdr:rowOff>390525</xdr:rowOff>
                  </to>
                </anchor>
              </controlPr>
            </control>
          </mc:Choice>
        </mc:AlternateContent>
        <mc:AlternateContent xmlns:mc="http://schemas.openxmlformats.org/markup-compatibility/2006">
          <mc:Choice Requires="x14">
            <control shapeId="28700" r:id="rId24" name="Check Box 28">
              <controlPr defaultSize="0" autoFill="0" autoLine="0" autoPict="0">
                <anchor moveWithCells="1">
                  <from>
                    <xdr:col>2</xdr:col>
                    <xdr:colOff>171450</xdr:colOff>
                    <xdr:row>5</xdr:row>
                    <xdr:rowOff>190500</xdr:rowOff>
                  </from>
                  <to>
                    <xdr:col>3</xdr:col>
                    <xdr:colOff>400050</xdr:colOff>
                    <xdr:row>5</xdr:row>
                    <xdr:rowOff>400050</xdr:rowOff>
                  </to>
                </anchor>
              </controlPr>
            </control>
          </mc:Choice>
        </mc:AlternateContent>
        <mc:AlternateContent xmlns:mc="http://schemas.openxmlformats.org/markup-compatibility/2006">
          <mc:Choice Requires="x14">
            <control shapeId="28701" r:id="rId25" name="Check Box 29">
              <controlPr defaultSize="0" autoFill="0" autoLine="0" autoPict="0">
                <anchor moveWithCells="1">
                  <from>
                    <xdr:col>2</xdr:col>
                    <xdr:colOff>171450</xdr:colOff>
                    <xdr:row>4</xdr:row>
                    <xdr:rowOff>85725</xdr:rowOff>
                  </from>
                  <to>
                    <xdr:col>2</xdr:col>
                    <xdr:colOff>495300</xdr:colOff>
                    <xdr:row>4</xdr:row>
                    <xdr:rowOff>295275</xdr:rowOff>
                  </to>
                </anchor>
              </controlPr>
            </control>
          </mc:Choice>
        </mc:AlternateContent>
        <mc:AlternateContent xmlns:mc="http://schemas.openxmlformats.org/markup-compatibility/2006">
          <mc:Choice Requires="x14">
            <control shapeId="28702" r:id="rId26" name="Check Box 30">
              <controlPr defaultSize="0" autoFill="0" autoLine="0" autoPict="0">
                <anchor moveWithCells="1">
                  <from>
                    <xdr:col>2</xdr:col>
                    <xdr:colOff>171450</xdr:colOff>
                    <xdr:row>13</xdr:row>
                    <xdr:rowOff>85725</xdr:rowOff>
                  </from>
                  <to>
                    <xdr:col>2</xdr:col>
                    <xdr:colOff>457200</xdr:colOff>
                    <xdr:row>13</xdr:row>
                    <xdr:rowOff>295275</xdr:rowOff>
                  </to>
                </anchor>
              </controlPr>
            </control>
          </mc:Choice>
        </mc:AlternateContent>
        <mc:AlternateContent xmlns:mc="http://schemas.openxmlformats.org/markup-compatibility/2006">
          <mc:Choice Requires="x14">
            <control shapeId="28703" r:id="rId27" name="Check Box 31">
              <controlPr defaultSize="0" autoFill="0" autoLine="0" autoPict="0">
                <anchor moveWithCells="1">
                  <from>
                    <xdr:col>2</xdr:col>
                    <xdr:colOff>171450</xdr:colOff>
                    <xdr:row>14</xdr:row>
                    <xdr:rowOff>104775</xdr:rowOff>
                  </from>
                  <to>
                    <xdr:col>2</xdr:col>
                    <xdr:colOff>457200</xdr:colOff>
                    <xdr:row>14</xdr:row>
                    <xdr:rowOff>314325</xdr:rowOff>
                  </to>
                </anchor>
              </controlPr>
            </control>
          </mc:Choice>
        </mc:AlternateContent>
        <mc:AlternateContent xmlns:mc="http://schemas.openxmlformats.org/markup-compatibility/2006">
          <mc:Choice Requires="x14">
            <control shapeId="28704" r:id="rId28" name="Check Box 32">
              <controlPr defaultSize="0" autoFill="0" autoLine="0" autoPict="0">
                <anchor moveWithCells="1">
                  <from>
                    <xdr:col>2</xdr:col>
                    <xdr:colOff>171450</xdr:colOff>
                    <xdr:row>15</xdr:row>
                    <xdr:rowOff>219075</xdr:rowOff>
                  </from>
                  <to>
                    <xdr:col>2</xdr:col>
                    <xdr:colOff>457200</xdr:colOff>
                    <xdr:row>15</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3DBB8-67BA-4EAE-8408-1FD3978748A9}">
  <sheetPr>
    <pageSetUpPr fitToPage="1"/>
  </sheetPr>
  <dimension ref="B1:M61"/>
  <sheetViews>
    <sheetView topLeftCell="C24" zoomScaleNormal="100" workbookViewId="0">
      <selection activeCell="H55" sqref="H55"/>
    </sheetView>
  </sheetViews>
  <sheetFormatPr defaultRowHeight="15" x14ac:dyDescent="0.25"/>
  <cols>
    <col min="1" max="1" width="4.140625" customWidth="1"/>
    <col min="2" max="2" width="3.42578125" customWidth="1"/>
    <col min="3" max="3" width="28.42578125" style="47" customWidth="1"/>
    <col min="4" max="4" width="28.85546875" style="47" customWidth="1"/>
    <col min="5" max="5" width="13.7109375" style="47"/>
    <col min="6" max="7" width="13.7109375" style="47" customWidth="1"/>
    <col min="8" max="9" width="13.7109375" style="47"/>
    <col min="10" max="10" width="35.140625" style="47" customWidth="1"/>
    <col min="11" max="11" width="9.85546875" style="47" customWidth="1"/>
    <col min="12" max="12" width="16.85546875" style="47" customWidth="1"/>
    <col min="13" max="13" width="3.42578125" style="47" customWidth="1"/>
  </cols>
  <sheetData>
    <row r="1" spans="2:13" ht="15.75" thickBot="1" x14ac:dyDescent="0.3">
      <c r="C1" s="898"/>
      <c r="D1" s="898"/>
      <c r="E1" s="898"/>
      <c r="F1" s="898"/>
      <c r="G1" s="898"/>
      <c r="H1" s="898"/>
      <c r="I1" s="898"/>
      <c r="J1" s="898"/>
      <c r="K1" s="898"/>
      <c r="L1" s="898"/>
      <c r="M1" s="898"/>
    </row>
    <row r="2" spans="2:13" ht="33.75" x14ac:dyDescent="0.25">
      <c r="B2" s="73"/>
      <c r="C2" s="103" t="s">
        <v>314</v>
      </c>
      <c r="D2" s="102"/>
      <c r="E2" s="102"/>
      <c r="F2" s="102"/>
      <c r="G2" s="102"/>
      <c r="H2" s="102"/>
      <c r="I2" s="102"/>
      <c r="J2" s="103" t="s">
        <v>315</v>
      </c>
      <c r="K2" s="104"/>
      <c r="L2" s="104"/>
      <c r="M2" s="105"/>
    </row>
    <row r="3" spans="2:13" ht="33.75" x14ac:dyDescent="0.25">
      <c r="B3" s="61"/>
      <c r="C3" s="60"/>
      <c r="D3" s="106"/>
      <c r="E3" s="106"/>
      <c r="F3" s="106"/>
      <c r="G3" s="106"/>
      <c r="H3" s="106"/>
      <c r="I3" s="106"/>
      <c r="J3" s="60"/>
      <c r="K3" s="60"/>
      <c r="L3" s="60"/>
      <c r="M3" s="52"/>
    </row>
    <row r="4" spans="2:13" ht="18.75" customHeight="1" x14ac:dyDescent="0.25">
      <c r="B4" s="61"/>
      <c r="C4" s="900" t="s">
        <v>316</v>
      </c>
      <c r="D4" s="900"/>
      <c r="E4" s="900"/>
      <c r="F4" s="900"/>
      <c r="G4" s="900"/>
      <c r="H4" s="900"/>
      <c r="I4" s="900"/>
      <c r="J4" s="900"/>
      <c r="K4" s="900"/>
      <c r="L4" s="900"/>
      <c r="M4" s="52"/>
    </row>
    <row r="5" spans="2:13" ht="21" x14ac:dyDescent="0.25">
      <c r="B5" s="61"/>
      <c r="C5" s="141" t="s">
        <v>317</v>
      </c>
      <c r="D5" s="107"/>
      <c r="E5" s="108"/>
      <c r="F5" s="108"/>
      <c r="G5" s="108"/>
      <c r="H5" s="108"/>
      <c r="I5" s="108"/>
      <c r="J5" s="108"/>
      <c r="K5" s="108"/>
      <c r="L5" s="108"/>
      <c r="M5" s="109"/>
    </row>
    <row r="6" spans="2:13" ht="21" x14ac:dyDescent="0.25">
      <c r="B6" s="61"/>
      <c r="C6" s="108"/>
      <c r="D6" s="107"/>
      <c r="E6" s="108"/>
      <c r="F6" s="108"/>
      <c r="G6" s="108"/>
      <c r="H6" s="108"/>
      <c r="I6" s="108"/>
      <c r="J6" s="108"/>
      <c r="K6" s="108"/>
      <c r="L6" s="108"/>
      <c r="M6" s="109"/>
    </row>
    <row r="7" spans="2:13" ht="15.75" x14ac:dyDescent="0.25">
      <c r="B7" s="61"/>
      <c r="C7" s="142" t="s">
        <v>318</v>
      </c>
      <c r="D7" s="901"/>
      <c r="E7" s="901"/>
      <c r="F7" s="901"/>
      <c r="G7" s="901"/>
      <c r="H7" s="60"/>
      <c r="I7" s="60"/>
      <c r="J7" s="60"/>
      <c r="K7" s="60"/>
      <c r="L7" s="60"/>
      <c r="M7" s="52"/>
    </row>
    <row r="8" spans="2:13" ht="15.75" x14ac:dyDescent="0.25">
      <c r="B8" s="61"/>
      <c r="C8" s="142" t="s">
        <v>319</v>
      </c>
      <c r="D8" s="901"/>
      <c r="E8" s="901"/>
      <c r="F8" s="901"/>
      <c r="G8" s="901"/>
      <c r="H8" s="60"/>
      <c r="I8" s="60"/>
      <c r="J8" s="60"/>
      <c r="K8" s="60"/>
      <c r="L8" s="60"/>
      <c r="M8" s="52"/>
    </row>
    <row r="9" spans="2:13" ht="15.75" x14ac:dyDescent="0.25">
      <c r="B9" s="61"/>
      <c r="C9" s="142" t="s">
        <v>320</v>
      </c>
      <c r="D9" s="901"/>
      <c r="E9" s="901"/>
      <c r="F9" s="901"/>
      <c r="G9" s="901"/>
      <c r="H9" s="60"/>
      <c r="I9" s="60"/>
      <c r="J9" s="60"/>
      <c r="K9" s="60"/>
      <c r="L9" s="60"/>
      <c r="M9" s="52"/>
    </row>
    <row r="10" spans="2:13" ht="15.75" x14ac:dyDescent="0.25">
      <c r="B10" s="61"/>
      <c r="C10" s="142" t="s">
        <v>321</v>
      </c>
      <c r="D10" s="901"/>
      <c r="E10" s="901"/>
      <c r="F10" s="901"/>
      <c r="G10" s="901"/>
      <c r="H10" s="60"/>
      <c r="I10" s="60"/>
      <c r="J10" s="60"/>
      <c r="K10" s="60"/>
      <c r="L10" s="60"/>
      <c r="M10" s="52"/>
    </row>
    <row r="11" spans="2:13" ht="15.75" x14ac:dyDescent="0.25">
      <c r="B11" s="61"/>
      <c r="C11" s="143" t="s">
        <v>322</v>
      </c>
      <c r="D11" s="110"/>
      <c r="E11" s="60"/>
      <c r="F11" s="60"/>
      <c r="G11" s="60"/>
      <c r="H11" s="60"/>
      <c r="I11" s="60"/>
      <c r="J11" s="60"/>
      <c r="K11" s="60"/>
      <c r="L11" s="60"/>
      <c r="M11" s="52"/>
    </row>
    <row r="12" spans="2:13" x14ac:dyDescent="0.25">
      <c r="B12" s="61"/>
      <c r="C12" s="60"/>
      <c r="D12" s="60"/>
      <c r="E12" s="60"/>
      <c r="F12" s="60"/>
      <c r="G12" s="60"/>
      <c r="H12" s="60"/>
      <c r="I12" s="60"/>
      <c r="J12" s="60"/>
      <c r="K12" s="60"/>
      <c r="L12" s="60"/>
      <c r="M12" s="52"/>
    </row>
    <row r="13" spans="2:13" ht="15.75" customHeight="1" x14ac:dyDescent="0.25">
      <c r="B13" s="61"/>
      <c r="C13" s="899" t="s">
        <v>323</v>
      </c>
      <c r="D13" s="899"/>
      <c r="E13" s="899"/>
      <c r="F13" s="899"/>
      <c r="G13" s="899"/>
      <c r="H13" s="899"/>
      <c r="I13" s="899"/>
      <c r="J13" s="899"/>
      <c r="K13" s="899"/>
      <c r="L13" s="899"/>
      <c r="M13" s="52"/>
    </row>
    <row r="14" spans="2:13" x14ac:dyDescent="0.25">
      <c r="B14" s="61"/>
      <c r="C14" s="45"/>
      <c r="D14" s="60"/>
      <c r="E14" s="60"/>
      <c r="F14" s="60"/>
      <c r="G14" s="60"/>
      <c r="H14" s="60"/>
      <c r="I14" s="60"/>
      <c r="J14" s="60"/>
      <c r="K14" s="60"/>
      <c r="L14" s="60"/>
      <c r="M14" s="52"/>
    </row>
    <row r="15" spans="2:13" ht="23.25" x14ac:dyDescent="0.35">
      <c r="B15" s="61"/>
      <c r="C15" s="144" t="s">
        <v>324</v>
      </c>
      <c r="D15" s="92"/>
      <c r="E15" s="92"/>
      <c r="F15" s="92"/>
      <c r="G15" s="894"/>
      <c r="H15" s="894"/>
      <c r="I15" s="894"/>
      <c r="J15" s="894"/>
      <c r="K15" s="134"/>
      <c r="L15" s="135"/>
      <c r="M15" s="52"/>
    </row>
    <row r="16" spans="2:13" ht="9" customHeight="1" x14ac:dyDescent="0.25">
      <c r="B16" s="61"/>
      <c r="C16" s="112"/>
      <c r="D16" s="111"/>
      <c r="E16" s="112"/>
      <c r="F16" s="112"/>
      <c r="G16" s="112"/>
      <c r="H16" s="112"/>
      <c r="I16" s="112"/>
      <c r="J16" s="112"/>
      <c r="K16" s="108"/>
      <c r="L16" s="108"/>
      <c r="M16" s="109"/>
    </row>
    <row r="17" spans="2:13" ht="30" customHeight="1" x14ac:dyDescent="0.25">
      <c r="B17" s="61"/>
      <c r="C17" s="884" t="s">
        <v>325</v>
      </c>
      <c r="D17" s="884"/>
      <c r="E17" s="884"/>
      <c r="F17" s="884"/>
      <c r="G17" s="884"/>
      <c r="H17" s="884"/>
      <c r="I17" s="884"/>
      <c r="J17" s="64"/>
      <c r="K17" s="60"/>
      <c r="L17" s="93"/>
      <c r="M17" s="52"/>
    </row>
    <row r="18" spans="2:13" ht="9" customHeight="1" x14ac:dyDescent="0.25">
      <c r="B18" s="61"/>
      <c r="C18" s="112"/>
      <c r="D18" s="111"/>
      <c r="E18" s="112"/>
      <c r="F18" s="112"/>
      <c r="G18" s="112"/>
      <c r="H18" s="112"/>
      <c r="I18" s="112"/>
      <c r="J18" s="112"/>
      <c r="K18" s="108"/>
      <c r="L18" s="108"/>
      <c r="M18" s="109"/>
    </row>
    <row r="19" spans="2:13" ht="30" customHeight="1" x14ac:dyDescent="0.25">
      <c r="B19" s="61"/>
      <c r="C19" s="895" t="s">
        <v>553</v>
      </c>
      <c r="D19" s="895"/>
      <c r="E19" s="895"/>
      <c r="F19" s="895"/>
      <c r="G19" s="895"/>
      <c r="H19" s="895"/>
      <c r="I19" s="895"/>
      <c r="J19" s="64"/>
      <c r="K19" s="60"/>
      <c r="L19" s="93"/>
      <c r="M19" s="52"/>
    </row>
    <row r="20" spans="2:13" ht="9" customHeight="1" x14ac:dyDescent="0.25">
      <c r="B20" s="61"/>
      <c r="C20" s="112"/>
      <c r="D20" s="111"/>
      <c r="E20" s="112"/>
      <c r="F20" s="112"/>
      <c r="G20" s="112"/>
      <c r="H20" s="112"/>
      <c r="I20" s="112"/>
      <c r="J20" s="112"/>
      <c r="K20" s="108"/>
      <c r="L20" s="108"/>
      <c r="M20" s="109"/>
    </row>
    <row r="21" spans="2:13" ht="30" customHeight="1" x14ac:dyDescent="0.25">
      <c r="B21" s="61"/>
      <c r="C21" s="884" t="s">
        <v>326</v>
      </c>
      <c r="D21" s="884"/>
      <c r="E21" s="884"/>
      <c r="F21" s="884"/>
      <c r="G21" s="884"/>
      <c r="H21" s="884"/>
      <c r="I21" s="884"/>
      <c r="J21" s="64"/>
      <c r="K21" s="60"/>
      <c r="L21" s="93"/>
      <c r="M21" s="52"/>
    </row>
    <row r="22" spans="2:13" ht="9" customHeight="1" x14ac:dyDescent="0.25">
      <c r="B22" s="61"/>
      <c r="C22" s="112"/>
      <c r="D22" s="111"/>
      <c r="E22" s="112"/>
      <c r="F22" s="112"/>
      <c r="G22" s="112"/>
      <c r="H22" s="112"/>
      <c r="I22" s="112"/>
      <c r="J22" s="112"/>
      <c r="K22" s="108"/>
      <c r="L22" s="108"/>
      <c r="M22" s="109"/>
    </row>
    <row r="23" spans="2:13" ht="30" customHeight="1" x14ac:dyDescent="0.25">
      <c r="B23" s="61"/>
      <c r="C23" s="884" t="s">
        <v>327</v>
      </c>
      <c r="D23" s="884"/>
      <c r="E23" s="884"/>
      <c r="F23" s="884"/>
      <c r="G23" s="884"/>
      <c r="H23" s="884"/>
      <c r="I23" s="884"/>
      <c r="J23" s="64"/>
      <c r="K23" s="60"/>
      <c r="L23" s="93"/>
      <c r="M23" s="52"/>
    </row>
    <row r="24" spans="2:13" ht="9" customHeight="1" x14ac:dyDescent="0.25">
      <c r="B24" s="61"/>
      <c r="C24" s="112"/>
      <c r="D24" s="111"/>
      <c r="E24" s="112"/>
      <c r="F24" s="112"/>
      <c r="G24" s="112"/>
      <c r="H24" s="112"/>
      <c r="I24" s="112"/>
      <c r="J24" s="112"/>
      <c r="K24" s="108"/>
      <c r="L24" s="108"/>
      <c r="M24" s="109"/>
    </row>
    <row r="25" spans="2:13" ht="30" customHeight="1" x14ac:dyDescent="0.25">
      <c r="B25" s="61"/>
      <c r="C25" s="884" t="s">
        <v>328</v>
      </c>
      <c r="D25" s="884"/>
      <c r="E25" s="884"/>
      <c r="F25" s="884"/>
      <c r="G25" s="884"/>
      <c r="H25" s="884"/>
      <c r="I25" s="884"/>
      <c r="J25" s="64"/>
      <c r="K25" s="60"/>
      <c r="L25" s="93"/>
      <c r="M25" s="52"/>
    </row>
    <row r="26" spans="2:13" ht="9" customHeight="1" x14ac:dyDescent="0.25">
      <c r="B26" s="61"/>
      <c r="C26" s="112"/>
      <c r="D26" s="111"/>
      <c r="E26" s="112"/>
      <c r="F26" s="112"/>
      <c r="G26" s="112"/>
      <c r="H26" s="112"/>
      <c r="I26" s="112"/>
      <c r="J26" s="112"/>
      <c r="K26" s="108"/>
      <c r="L26" s="108"/>
      <c r="M26" s="109"/>
    </row>
    <row r="27" spans="2:13" s="90" customFormat="1" ht="30" customHeight="1" x14ac:dyDescent="0.25">
      <c r="B27" s="101"/>
      <c r="C27" s="897" t="s">
        <v>329</v>
      </c>
      <c r="D27" s="897"/>
      <c r="E27" s="897"/>
      <c r="F27" s="897"/>
      <c r="G27" s="897"/>
      <c r="H27" s="897"/>
      <c r="I27" s="897"/>
      <c r="J27" s="897"/>
      <c r="K27" s="882"/>
      <c r="L27" s="883"/>
      <c r="M27" s="100"/>
    </row>
    <row r="28" spans="2:13" s="91" customFormat="1" ht="9" customHeight="1" x14ac:dyDescent="0.25">
      <c r="B28" s="145"/>
      <c r="C28" s="114"/>
      <c r="D28" s="113"/>
      <c r="E28" s="114"/>
      <c r="F28" s="114"/>
      <c r="G28" s="114"/>
      <c r="H28" s="114"/>
      <c r="I28" s="114"/>
      <c r="J28" s="114"/>
      <c r="K28" s="115"/>
      <c r="L28" s="115"/>
      <c r="M28" s="116"/>
    </row>
    <row r="29" spans="2:13" s="91" customFormat="1" ht="30" customHeight="1" x14ac:dyDescent="0.25">
      <c r="B29" s="145"/>
      <c r="C29" s="885" t="s">
        <v>330</v>
      </c>
      <c r="D29" s="885"/>
      <c r="E29" s="885"/>
      <c r="F29" s="885"/>
      <c r="G29" s="885"/>
      <c r="H29" s="885"/>
      <c r="I29" s="885"/>
      <c r="J29" s="126"/>
      <c r="K29" s="118"/>
      <c r="L29" s="96"/>
      <c r="M29" s="119"/>
    </row>
    <row r="30" spans="2:13" s="91" customFormat="1" ht="9" customHeight="1" x14ac:dyDescent="0.25">
      <c r="B30" s="145"/>
      <c r="C30" s="128"/>
      <c r="D30" s="127"/>
      <c r="E30" s="128"/>
      <c r="F30" s="128"/>
      <c r="G30" s="128"/>
      <c r="H30" s="128"/>
      <c r="I30" s="128"/>
      <c r="J30" s="128"/>
      <c r="K30" s="115"/>
      <c r="L30" s="115"/>
      <c r="M30" s="116"/>
    </row>
    <row r="31" spans="2:13" s="91" customFormat="1" ht="30" customHeight="1" x14ac:dyDescent="0.25">
      <c r="B31" s="145"/>
      <c r="C31" s="885" t="s">
        <v>331</v>
      </c>
      <c r="D31" s="885"/>
      <c r="E31" s="885"/>
      <c r="F31" s="885"/>
      <c r="G31" s="885"/>
      <c r="H31" s="885"/>
      <c r="I31" s="885"/>
      <c r="J31" s="885"/>
      <c r="K31" s="118"/>
      <c r="L31" s="96"/>
      <c r="M31" s="119"/>
    </row>
    <row r="32" spans="2:13" s="91" customFormat="1" ht="9" customHeight="1" x14ac:dyDescent="0.25">
      <c r="B32" s="145"/>
      <c r="C32" s="128"/>
      <c r="D32" s="127"/>
      <c r="E32" s="128"/>
      <c r="F32" s="128"/>
      <c r="G32" s="128"/>
      <c r="H32" s="128"/>
      <c r="I32" s="128"/>
      <c r="J32" s="128"/>
      <c r="K32" s="115"/>
      <c r="L32" s="115"/>
      <c r="M32" s="116"/>
    </row>
    <row r="33" spans="2:13" s="98" customFormat="1" ht="30" customHeight="1" x14ac:dyDescent="0.25">
      <c r="B33" s="146"/>
      <c r="C33" s="885" t="s">
        <v>332</v>
      </c>
      <c r="D33" s="885"/>
      <c r="E33" s="885"/>
      <c r="F33" s="885"/>
      <c r="G33" s="885"/>
      <c r="H33" s="885"/>
      <c r="I33" s="885"/>
      <c r="J33" s="885"/>
      <c r="K33" s="117"/>
      <c r="L33" s="97"/>
      <c r="M33" s="120"/>
    </row>
    <row r="34" spans="2:13" s="91" customFormat="1" ht="9" customHeight="1" x14ac:dyDescent="0.25">
      <c r="B34" s="145"/>
      <c r="C34" s="128"/>
      <c r="D34" s="127"/>
      <c r="E34" s="128"/>
      <c r="F34" s="128"/>
      <c r="G34" s="128"/>
      <c r="H34" s="128"/>
      <c r="I34" s="128"/>
      <c r="J34" s="128"/>
      <c r="K34" s="115"/>
      <c r="L34" s="115"/>
      <c r="M34" s="116"/>
    </row>
    <row r="35" spans="2:13" s="91" customFormat="1" ht="30" customHeight="1" x14ac:dyDescent="0.25">
      <c r="B35" s="145"/>
      <c r="C35" s="885" t="s">
        <v>333</v>
      </c>
      <c r="D35" s="885"/>
      <c r="E35" s="885"/>
      <c r="F35" s="885"/>
      <c r="G35" s="885"/>
      <c r="H35" s="885"/>
      <c r="I35" s="885"/>
      <c r="J35" s="885"/>
      <c r="K35" s="118"/>
      <c r="L35" s="96"/>
      <c r="M35" s="119"/>
    </row>
    <row r="36" spans="2:13" ht="9" customHeight="1" x14ac:dyDescent="0.25">
      <c r="B36" s="61"/>
      <c r="C36" s="112"/>
      <c r="D36" s="111"/>
      <c r="E36" s="112"/>
      <c r="F36" s="112"/>
      <c r="G36" s="112"/>
      <c r="H36" s="112"/>
      <c r="I36" s="112"/>
      <c r="J36" s="112"/>
      <c r="K36" s="108"/>
      <c r="L36" s="108"/>
      <c r="M36" s="109"/>
    </row>
    <row r="37" spans="2:13" ht="30" customHeight="1" x14ac:dyDescent="0.25">
      <c r="B37" s="61"/>
      <c r="C37" s="890" t="s">
        <v>334</v>
      </c>
      <c r="D37" s="890"/>
      <c r="E37" s="890"/>
      <c r="F37" s="890"/>
      <c r="G37" s="890"/>
      <c r="H37" s="890"/>
      <c r="I37" s="890"/>
      <c r="J37" s="890"/>
      <c r="K37" s="891"/>
      <c r="L37" s="892"/>
      <c r="M37" s="52"/>
    </row>
    <row r="38" spans="2:13" ht="9" customHeight="1" x14ac:dyDescent="0.25">
      <c r="B38" s="61"/>
      <c r="C38" s="112"/>
      <c r="D38" s="111"/>
      <c r="E38" s="112"/>
      <c r="F38" s="112"/>
      <c r="G38" s="112"/>
      <c r="H38" s="112"/>
      <c r="I38" s="112"/>
      <c r="J38" s="112"/>
      <c r="K38" s="108"/>
      <c r="L38" s="108"/>
      <c r="M38" s="109"/>
    </row>
    <row r="39" spans="2:13" ht="30" customHeight="1" x14ac:dyDescent="0.25">
      <c r="B39" s="61"/>
      <c r="C39" s="884" t="s">
        <v>335</v>
      </c>
      <c r="D39" s="884"/>
      <c r="E39" s="884"/>
      <c r="F39" s="884"/>
      <c r="G39" s="884"/>
      <c r="H39" s="884"/>
      <c r="I39" s="884"/>
      <c r="J39" s="64"/>
      <c r="K39" s="60"/>
      <c r="L39" s="93"/>
      <c r="M39" s="52"/>
    </row>
    <row r="40" spans="2:13" ht="9" customHeight="1" x14ac:dyDescent="0.25">
      <c r="B40" s="61"/>
      <c r="C40" s="112"/>
      <c r="D40" s="111"/>
      <c r="E40" s="112"/>
      <c r="F40" s="112"/>
      <c r="G40" s="112"/>
      <c r="H40" s="112"/>
      <c r="I40" s="112"/>
      <c r="J40" s="112"/>
      <c r="K40" s="108"/>
      <c r="L40" s="108"/>
      <c r="M40" s="109"/>
    </row>
    <row r="41" spans="2:13" ht="30" customHeight="1" x14ac:dyDescent="0.25">
      <c r="B41" s="61"/>
      <c r="C41" s="884" t="s">
        <v>336</v>
      </c>
      <c r="D41" s="884"/>
      <c r="E41" s="884"/>
      <c r="F41" s="884"/>
      <c r="G41" s="884"/>
      <c r="H41" s="884"/>
      <c r="I41" s="884"/>
      <c r="J41" s="64"/>
      <c r="K41" s="60"/>
      <c r="L41" s="93"/>
      <c r="M41" s="52"/>
    </row>
    <row r="42" spans="2:13" ht="9" customHeight="1" x14ac:dyDescent="0.25">
      <c r="B42" s="61"/>
      <c r="C42" s="112"/>
      <c r="D42" s="111"/>
      <c r="E42" s="112"/>
      <c r="F42" s="112"/>
      <c r="G42" s="112"/>
      <c r="H42" s="112"/>
      <c r="I42" s="112"/>
      <c r="J42" s="112"/>
      <c r="K42" s="108"/>
      <c r="L42" s="108"/>
      <c r="M42" s="109"/>
    </row>
    <row r="43" spans="2:13" ht="30" customHeight="1" x14ac:dyDescent="0.25">
      <c r="B43" s="61"/>
      <c r="C43" s="884" t="s">
        <v>337</v>
      </c>
      <c r="D43" s="884"/>
      <c r="E43" s="884"/>
      <c r="F43" s="884"/>
      <c r="G43" s="884"/>
      <c r="H43" s="884"/>
      <c r="I43" s="884"/>
      <c r="J43" s="64"/>
      <c r="K43" s="60"/>
      <c r="L43" s="93"/>
      <c r="M43" s="52"/>
    </row>
    <row r="44" spans="2:13" ht="9" customHeight="1" x14ac:dyDescent="0.25">
      <c r="B44" s="61"/>
      <c r="C44" s="112"/>
      <c r="D44" s="111"/>
      <c r="E44" s="112"/>
      <c r="F44" s="112"/>
      <c r="G44" s="112"/>
      <c r="H44" s="112"/>
      <c r="I44" s="112"/>
      <c r="J44" s="112"/>
      <c r="K44" s="108"/>
      <c r="L44" s="108"/>
      <c r="M44" s="109"/>
    </row>
    <row r="45" spans="2:13" ht="30" customHeight="1" x14ac:dyDescent="0.25">
      <c r="B45" s="61"/>
      <c r="C45" s="890" t="s">
        <v>338</v>
      </c>
      <c r="D45" s="890"/>
      <c r="E45" s="890"/>
      <c r="F45" s="890"/>
      <c r="G45" s="890"/>
      <c r="H45" s="890"/>
      <c r="I45" s="890"/>
      <c r="J45" s="890"/>
      <c r="K45" s="891"/>
      <c r="L45" s="892"/>
      <c r="M45" s="52"/>
    </row>
    <row r="46" spans="2:13" ht="9" customHeight="1" x14ac:dyDescent="0.25">
      <c r="B46" s="61"/>
      <c r="C46" s="112"/>
      <c r="D46" s="111"/>
      <c r="E46" s="112"/>
      <c r="F46" s="112"/>
      <c r="G46" s="112"/>
      <c r="H46" s="112"/>
      <c r="I46" s="112"/>
      <c r="J46" s="112"/>
      <c r="K46" s="108"/>
      <c r="L46" s="108"/>
      <c r="M46" s="109"/>
    </row>
    <row r="47" spans="2:13" ht="27.75" customHeight="1" x14ac:dyDescent="0.25">
      <c r="B47" s="61"/>
      <c r="C47" s="896" t="s">
        <v>339</v>
      </c>
      <c r="D47" s="896"/>
      <c r="E47" s="896"/>
      <c r="F47" s="896"/>
      <c r="G47" s="896"/>
      <c r="H47" s="896"/>
      <c r="I47" s="896"/>
      <c r="J47" s="896"/>
      <c r="K47" s="60"/>
      <c r="L47" s="93"/>
      <c r="M47" s="52"/>
    </row>
    <row r="48" spans="2:13" ht="9" customHeight="1" x14ac:dyDescent="0.25">
      <c r="B48" s="61"/>
      <c r="C48" s="112"/>
      <c r="D48" s="111"/>
      <c r="E48" s="112"/>
      <c r="F48" s="112"/>
      <c r="G48" s="112"/>
      <c r="H48" s="112"/>
      <c r="I48" s="112"/>
      <c r="J48" s="112"/>
      <c r="K48" s="108"/>
      <c r="L48" s="108"/>
      <c r="M48" s="109"/>
    </row>
    <row r="49" spans="2:13" ht="30" customHeight="1" x14ac:dyDescent="0.25">
      <c r="B49" s="61"/>
      <c r="C49" s="884" t="s">
        <v>340</v>
      </c>
      <c r="D49" s="884"/>
      <c r="E49" s="884"/>
      <c r="F49" s="884"/>
      <c r="G49" s="884"/>
      <c r="H49" s="884"/>
      <c r="I49" s="884"/>
      <c r="J49" s="64"/>
      <c r="K49" s="60"/>
      <c r="L49" s="93"/>
      <c r="M49" s="52"/>
    </row>
    <row r="50" spans="2:13" ht="9" customHeight="1" x14ac:dyDescent="0.25">
      <c r="B50" s="61"/>
      <c r="C50" s="112"/>
      <c r="D50" s="111"/>
      <c r="E50" s="112"/>
      <c r="F50" s="112"/>
      <c r="G50" s="112"/>
      <c r="H50" s="112"/>
      <c r="I50" s="112"/>
      <c r="J50" s="112"/>
      <c r="K50" s="108"/>
      <c r="L50" s="108"/>
      <c r="M50" s="109"/>
    </row>
    <row r="51" spans="2:13" ht="9" customHeight="1" x14ac:dyDescent="0.25">
      <c r="B51" s="61"/>
      <c r="C51" s="112"/>
      <c r="D51" s="111"/>
      <c r="E51" s="112"/>
      <c r="F51" s="112"/>
      <c r="G51" s="112"/>
      <c r="H51" s="112"/>
      <c r="I51" s="112"/>
      <c r="J51" s="112"/>
      <c r="K51" s="108"/>
      <c r="L51" s="108"/>
      <c r="M51" s="109"/>
    </row>
    <row r="52" spans="2:13" ht="15.75" x14ac:dyDescent="0.25">
      <c r="B52" s="61"/>
      <c r="C52" s="143" t="s">
        <v>341</v>
      </c>
      <c r="D52" s="60"/>
      <c r="E52" s="60"/>
      <c r="F52" s="60"/>
      <c r="G52" s="60"/>
      <c r="H52" s="60"/>
      <c r="I52" s="60"/>
      <c r="J52" s="60"/>
      <c r="K52" s="60"/>
      <c r="L52" s="60"/>
      <c r="M52" s="52"/>
    </row>
    <row r="53" spans="2:13" ht="15.75" customHeight="1" x14ac:dyDescent="0.25">
      <c r="B53" s="61"/>
      <c r="C53" s="893" t="s">
        <v>342</v>
      </c>
      <c r="D53" s="893"/>
      <c r="E53" s="893"/>
      <c r="F53" s="893"/>
      <c r="G53" s="893"/>
      <c r="H53" s="893"/>
      <c r="I53" s="893"/>
      <c r="J53" s="893"/>
      <c r="K53" s="893"/>
      <c r="L53" s="893"/>
      <c r="M53" s="52"/>
    </row>
    <row r="54" spans="2:13" x14ac:dyDescent="0.25">
      <c r="B54" s="61"/>
      <c r="C54" s="121"/>
      <c r="D54" s="121"/>
      <c r="E54" s="121"/>
      <c r="F54" s="121"/>
      <c r="G54" s="121"/>
      <c r="H54" s="60"/>
      <c r="I54" s="60"/>
      <c r="J54" s="60"/>
      <c r="K54" s="60"/>
      <c r="L54" s="60"/>
      <c r="M54" s="52"/>
    </row>
    <row r="55" spans="2:13" x14ac:dyDescent="0.25">
      <c r="B55" s="61"/>
      <c r="C55" s="886"/>
      <c r="D55" s="886"/>
      <c r="E55" s="60"/>
      <c r="F55" s="60"/>
      <c r="G55" s="60"/>
      <c r="H55" s="60"/>
      <c r="I55" s="60"/>
      <c r="J55" s="60"/>
      <c r="K55" s="60"/>
      <c r="L55" s="60"/>
      <c r="M55" s="52"/>
    </row>
    <row r="56" spans="2:13" ht="15.75" customHeight="1" x14ac:dyDescent="0.25">
      <c r="B56" s="61"/>
      <c r="C56" s="887" t="s">
        <v>343</v>
      </c>
      <c r="D56" s="887"/>
      <c r="E56" s="60"/>
      <c r="F56" s="60"/>
      <c r="G56" s="60"/>
      <c r="H56" s="122"/>
      <c r="I56" s="60"/>
      <c r="J56" s="60"/>
      <c r="K56" s="60"/>
      <c r="L56" s="60"/>
      <c r="M56" s="52"/>
    </row>
    <row r="57" spans="2:13" ht="15.75" x14ac:dyDescent="0.25">
      <c r="B57" s="61"/>
      <c r="C57" s="123"/>
      <c r="D57" s="123"/>
      <c r="E57" s="60"/>
      <c r="F57" s="60"/>
      <c r="G57" s="60"/>
      <c r="H57" s="122"/>
      <c r="I57" s="60"/>
      <c r="J57" s="60"/>
      <c r="K57" s="60"/>
      <c r="L57" s="60"/>
      <c r="M57" s="52"/>
    </row>
    <row r="58" spans="2:13" x14ac:dyDescent="0.25">
      <c r="B58" s="61"/>
      <c r="C58" s="886"/>
      <c r="D58" s="886"/>
      <c r="E58" s="60"/>
      <c r="F58" s="62"/>
      <c r="G58" s="60"/>
      <c r="H58" s="60"/>
      <c r="I58" s="60"/>
      <c r="J58" s="60"/>
      <c r="K58" s="60"/>
      <c r="L58" s="60"/>
      <c r="M58" s="52"/>
    </row>
    <row r="59" spans="2:13" ht="15.75" x14ac:dyDescent="0.25">
      <c r="B59" s="61"/>
      <c r="C59" s="888" t="s">
        <v>344</v>
      </c>
      <c r="D59" s="888"/>
      <c r="E59" s="60"/>
      <c r="F59" s="124" t="s">
        <v>345</v>
      </c>
      <c r="G59" s="60"/>
      <c r="H59" s="60"/>
      <c r="I59" s="60"/>
      <c r="J59" s="60"/>
      <c r="K59" s="60"/>
      <c r="L59" s="60"/>
      <c r="M59" s="52"/>
    </row>
    <row r="60" spans="2:13" ht="15.75" thickBot="1" x14ac:dyDescent="0.3">
      <c r="B60" s="68"/>
      <c r="C60" s="889"/>
      <c r="D60" s="889"/>
      <c r="E60" s="53"/>
      <c r="F60" s="125"/>
      <c r="G60" s="53"/>
      <c r="H60" s="53"/>
      <c r="I60" s="53"/>
      <c r="J60" s="53"/>
      <c r="K60" s="53"/>
      <c r="L60" s="53"/>
      <c r="M60" s="54"/>
    </row>
    <row r="61" spans="2:13" ht="15.75" x14ac:dyDescent="0.25">
      <c r="C61" s="94"/>
      <c r="D61" s="88"/>
      <c r="F61" s="95"/>
    </row>
  </sheetData>
  <mergeCells count="34">
    <mergeCell ref="C1:M1"/>
    <mergeCell ref="C13:L13"/>
    <mergeCell ref="C4:L4"/>
    <mergeCell ref="D7:G7"/>
    <mergeCell ref="D8:G8"/>
    <mergeCell ref="D9:G9"/>
    <mergeCell ref="D10:G10"/>
    <mergeCell ref="C49:I49"/>
    <mergeCell ref="C45:J45"/>
    <mergeCell ref="K45:L45"/>
    <mergeCell ref="C53:L53"/>
    <mergeCell ref="G15:J15"/>
    <mergeCell ref="C25:I25"/>
    <mergeCell ref="C23:I23"/>
    <mergeCell ref="C21:I21"/>
    <mergeCell ref="C19:I19"/>
    <mergeCell ref="C17:I17"/>
    <mergeCell ref="C47:J47"/>
    <mergeCell ref="C37:J37"/>
    <mergeCell ref="K37:L37"/>
    <mergeCell ref="C39:I39"/>
    <mergeCell ref="C43:I43"/>
    <mergeCell ref="C27:J27"/>
    <mergeCell ref="C55:D55"/>
    <mergeCell ref="C56:D56"/>
    <mergeCell ref="C58:D58"/>
    <mergeCell ref="C59:D59"/>
    <mergeCell ref="C60:D60"/>
    <mergeCell ref="K27:L27"/>
    <mergeCell ref="C41:I41"/>
    <mergeCell ref="C31:J31"/>
    <mergeCell ref="C33:J33"/>
    <mergeCell ref="C35:J35"/>
    <mergeCell ref="C29:I29"/>
  </mergeCells>
  <dataValidations count="1">
    <dataValidation type="list" allowBlank="1" showInputMessage="1" showErrorMessage="1" sqref="L19 L17 L23 L21 L25" xr:uid="{BB7B10F0-1003-44CA-BE2F-4C8CFF807B21}">
      <formula1>"Yes,No,N/A"</formula1>
    </dataValidation>
  </dataValidations>
  <pageMargins left="0.7" right="0.7" top="0.75" bottom="0.75" header="0.3" footer="0.3"/>
  <pageSetup scale="3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ltText="Yes">
                <anchor moveWithCells="1">
                  <from>
                    <xdr:col>3</xdr:col>
                    <xdr:colOff>19050</xdr:colOff>
                    <xdr:row>10</xdr:row>
                    <xdr:rowOff>47625</xdr:rowOff>
                  </from>
                  <to>
                    <xdr:col>3</xdr:col>
                    <xdr:colOff>1047750</xdr:colOff>
                    <xdr:row>11</xdr:row>
                    <xdr:rowOff>38100</xdr:rowOff>
                  </to>
                </anchor>
              </controlPr>
            </control>
          </mc:Choice>
        </mc:AlternateContent>
        <mc:AlternateContent xmlns:mc="http://schemas.openxmlformats.org/markup-compatibility/2006">
          <mc:Choice Requires="x14">
            <control shapeId="52226" r:id="rId5" name="Check Box 2">
              <controlPr defaultSize="0" autoFill="0" autoLine="0" autoPict="0" altText="Yes">
                <anchor moveWithCells="1">
                  <from>
                    <xdr:col>3</xdr:col>
                    <xdr:colOff>1905000</xdr:colOff>
                    <xdr:row>10</xdr:row>
                    <xdr:rowOff>38100</xdr:rowOff>
                  </from>
                  <to>
                    <xdr:col>6</xdr:col>
                    <xdr:colOff>123825</xdr:colOff>
                    <xdr:row>11</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3082-BCA7-4BFB-BDBF-3C1A1115175F}">
  <sheetPr>
    <pageSetUpPr fitToPage="1"/>
  </sheetPr>
  <dimension ref="B1:S254"/>
  <sheetViews>
    <sheetView showGridLines="0" topLeftCell="A16" zoomScale="60" zoomScaleNormal="60" workbookViewId="0">
      <selection sqref="A1:XFD1048576"/>
    </sheetView>
  </sheetViews>
  <sheetFormatPr defaultRowHeight="15" x14ac:dyDescent="0.25"/>
  <cols>
    <col min="1" max="1" width="7.7109375" style="147" customWidth="1"/>
    <col min="2" max="2" width="2.42578125" style="147" customWidth="1"/>
    <col min="3" max="3" width="49.42578125" style="147" customWidth="1"/>
    <col min="4" max="4" width="69.140625" style="147" customWidth="1"/>
    <col min="5" max="5" width="47.7109375" style="147" customWidth="1"/>
    <col min="6" max="6" width="38.7109375" style="147" customWidth="1"/>
    <col min="7" max="7" width="33" style="147" customWidth="1"/>
    <col min="8" max="8" width="31.42578125" style="147" customWidth="1"/>
    <col min="9" max="10" width="28.140625" style="147" customWidth="1"/>
    <col min="11" max="11" width="2.42578125" style="147" customWidth="1"/>
    <col min="12" max="12" width="23.5703125" style="147" customWidth="1"/>
    <col min="13" max="16384" width="9.140625" style="147"/>
  </cols>
  <sheetData>
    <row r="1" spans="2:11" ht="45.75" customHeight="1" thickBot="1" x14ac:dyDescent="0.3">
      <c r="B1" s="935" t="s">
        <v>346</v>
      </c>
      <c r="C1" s="936"/>
      <c r="D1" s="936"/>
      <c r="E1" s="936"/>
      <c r="F1" s="936"/>
      <c r="G1" s="936"/>
      <c r="H1" s="936"/>
      <c r="I1" s="936"/>
      <c r="J1" s="936"/>
      <c r="K1" s="936"/>
    </row>
    <row r="2" spans="2:11" ht="72.75" customHeight="1" thickBot="1" x14ac:dyDescent="0.3">
      <c r="B2" s="937" t="s">
        <v>424</v>
      </c>
      <c r="C2" s="938"/>
      <c r="D2" s="938"/>
      <c r="E2" s="938"/>
      <c r="F2" s="938"/>
      <c r="G2" s="938"/>
      <c r="H2" s="938"/>
      <c r="I2" s="938"/>
      <c r="J2" s="938"/>
      <c r="K2" s="939"/>
    </row>
    <row r="3" spans="2:11" ht="19.5" customHeight="1" x14ac:dyDescent="0.25">
      <c r="B3" s="940" t="s">
        <v>347</v>
      </c>
      <c r="C3" s="941"/>
      <c r="D3" s="941"/>
      <c r="E3" s="941"/>
      <c r="F3" s="941"/>
      <c r="G3" s="941"/>
      <c r="H3" s="941"/>
      <c r="I3" s="941"/>
      <c r="J3" s="941"/>
      <c r="K3" s="942"/>
    </row>
    <row r="4" spans="2:11" ht="15" customHeight="1" x14ac:dyDescent="0.25">
      <c r="B4" s="943" t="s">
        <v>348</v>
      </c>
      <c r="C4" s="944"/>
      <c r="D4" s="944"/>
      <c r="E4" s="944"/>
      <c r="F4" s="944"/>
      <c r="G4" s="944"/>
      <c r="H4" s="944"/>
      <c r="I4" s="944"/>
      <c r="J4" s="944"/>
      <c r="K4" s="945"/>
    </row>
    <row r="5" spans="2:11" ht="9.9499999999999993" customHeight="1" x14ac:dyDescent="0.25">
      <c r="B5" s="179"/>
      <c r="C5" s="180"/>
      <c r="D5" s="180"/>
      <c r="E5" s="180"/>
      <c r="F5" s="180"/>
      <c r="G5" s="180"/>
      <c r="H5" s="180"/>
      <c r="I5" s="180"/>
      <c r="J5" s="180"/>
      <c r="K5" s="181"/>
    </row>
    <row r="6" spans="2:11" ht="15" customHeight="1" x14ac:dyDescent="0.3">
      <c r="B6" s="182"/>
      <c r="C6" s="183" t="s">
        <v>349</v>
      </c>
      <c r="D6" s="184">
        <f>'Tab 1-Development Info'!E5</f>
        <v>46174</v>
      </c>
      <c r="E6" s="185"/>
      <c r="F6" s="183" t="s">
        <v>350</v>
      </c>
      <c r="G6" s="186">
        <f>'Tab 1-Development Info'!E7</f>
        <v>2026</v>
      </c>
      <c r="H6" s="185"/>
      <c r="I6" s="183" t="s">
        <v>351</v>
      </c>
      <c r="J6" s="184">
        <f>'Tab 1-Development Info'!H5</f>
        <v>45658</v>
      </c>
      <c r="K6" s="187"/>
    </row>
    <row r="7" spans="2:11" ht="15" customHeight="1" x14ac:dyDescent="0.3">
      <c r="B7" s="182"/>
      <c r="C7" s="188"/>
      <c r="D7" s="188"/>
      <c r="E7" s="188"/>
      <c r="F7" s="188"/>
      <c r="G7" s="188"/>
      <c r="H7" s="185"/>
      <c r="I7" s="183" t="s">
        <v>352</v>
      </c>
      <c r="J7" s="189">
        <f>'Tab 1-Development Info'!H7</f>
        <v>46022</v>
      </c>
      <c r="K7" s="187"/>
    </row>
    <row r="8" spans="2:11" s="161" customFormat="1" ht="9.9499999999999993" customHeight="1" x14ac:dyDescent="0.25">
      <c r="B8" s="190"/>
      <c r="C8" s="191"/>
      <c r="D8" s="191"/>
      <c r="E8" s="191"/>
      <c r="F8" s="191"/>
      <c r="G8" s="191"/>
      <c r="H8" s="191"/>
      <c r="I8" s="191"/>
      <c r="J8" s="191"/>
      <c r="K8" s="192"/>
    </row>
    <row r="9" spans="2:11" ht="15" customHeight="1" x14ac:dyDescent="0.25">
      <c r="B9" s="912" t="s">
        <v>425</v>
      </c>
      <c r="C9" s="913"/>
      <c r="D9" s="913"/>
      <c r="E9" s="913"/>
      <c r="F9" s="913"/>
      <c r="G9" s="913"/>
      <c r="H9" s="913"/>
      <c r="I9" s="913"/>
      <c r="J9" s="913"/>
      <c r="K9" s="914"/>
    </row>
    <row r="10" spans="2:11" s="161" customFormat="1" ht="9.9499999999999993" customHeight="1" x14ac:dyDescent="0.25">
      <c r="B10" s="179"/>
      <c r="C10" s="180"/>
      <c r="D10" s="180"/>
      <c r="E10" s="180"/>
      <c r="F10" s="180"/>
      <c r="G10" s="180"/>
      <c r="H10" s="180"/>
      <c r="I10" s="180"/>
      <c r="J10" s="180"/>
      <c r="K10" s="193"/>
    </row>
    <row r="11" spans="2:11" ht="15" customHeight="1" x14ac:dyDescent="0.3">
      <c r="B11" s="182"/>
      <c r="C11" s="183" t="s">
        <v>353</v>
      </c>
      <c r="D11" s="194">
        <f>'Tab 1-Development Info'!$E$11</f>
        <v>0</v>
      </c>
      <c r="F11" s="195" t="s">
        <v>357</v>
      </c>
      <c r="G11" s="196" t="str">
        <f>'Tab 1-Development Info'!$E$19</f>
        <v>Select One</v>
      </c>
      <c r="I11" s="183" t="s">
        <v>354</v>
      </c>
      <c r="J11" s="197" t="str">
        <f>'Tab 1-Development Info'!$K$19</f>
        <v>Select One</v>
      </c>
      <c r="K11" s="198"/>
    </row>
    <row r="12" spans="2:11" ht="15" customHeight="1" x14ac:dyDescent="0.3">
      <c r="B12" s="182"/>
      <c r="C12" s="183" t="s">
        <v>355</v>
      </c>
      <c r="D12" s="194">
        <f>'Tab 1-Development Info'!$E$13</f>
        <v>0</v>
      </c>
      <c r="F12" s="195" t="s">
        <v>358</v>
      </c>
      <c r="G12" s="184">
        <f>'Tab 1-Development Info'!$E$21</f>
        <v>0</v>
      </c>
      <c r="K12" s="198"/>
    </row>
    <row r="13" spans="2:11" ht="15" customHeight="1" x14ac:dyDescent="0.3">
      <c r="B13" s="182"/>
      <c r="C13" s="183" t="s">
        <v>356</v>
      </c>
      <c r="D13" s="194">
        <f>'Tab 1-Development Info'!$E$15</f>
        <v>0</v>
      </c>
      <c r="E13" s="161"/>
      <c r="F13" s="161"/>
      <c r="G13" s="161"/>
      <c r="H13" s="188"/>
      <c r="I13" s="199" t="s">
        <v>69</v>
      </c>
      <c r="J13" s="184" t="str">
        <f>'Tab 1-Development Info'!K21</f>
        <v>Select One</v>
      </c>
      <c r="K13" s="198"/>
    </row>
    <row r="14" spans="2:11" ht="15" customHeight="1" x14ac:dyDescent="0.3">
      <c r="B14" s="182"/>
      <c r="C14" s="183" t="s">
        <v>58</v>
      </c>
      <c r="D14" s="200">
        <f>'Tab 1-Development Info'!$K$11</f>
        <v>0</v>
      </c>
      <c r="E14" s="736" t="s">
        <v>81</v>
      </c>
      <c r="F14" s="736"/>
      <c r="G14" s="197" t="str">
        <f>'Tab 1-Development Info'!$E$33</f>
        <v>Select One</v>
      </c>
      <c r="H14" s="736"/>
      <c r="I14" s="736"/>
      <c r="J14" s="736"/>
      <c r="K14" s="198"/>
    </row>
    <row r="15" spans="2:11" ht="15" customHeight="1" x14ac:dyDescent="0.3">
      <c r="B15" s="182"/>
      <c r="C15" s="161"/>
      <c r="D15" s="161"/>
      <c r="E15" s="161"/>
      <c r="F15" s="161"/>
      <c r="G15" s="161"/>
      <c r="H15" s="161"/>
      <c r="I15" s="199" t="str">
        <f>'Tab 1-Development Info'!J23</f>
        <v>Occupancy Type</v>
      </c>
      <c r="J15" s="184" t="str">
        <f>'Tab 1-Development Info'!K23</f>
        <v>Select One</v>
      </c>
      <c r="K15" s="198"/>
    </row>
    <row r="16" spans="2:11" ht="15" customHeight="1" x14ac:dyDescent="0.3">
      <c r="B16" s="182"/>
      <c r="C16" s="183" t="s">
        <v>359</v>
      </c>
      <c r="D16" s="194">
        <f>'Tab 1-Development Info'!$E$67</f>
        <v>0</v>
      </c>
      <c r="E16" s="185"/>
      <c r="F16" s="195" t="str">
        <f>'Tab 1-Development Info'!$G$19</f>
        <v>Jurisdictional Boundaries</v>
      </c>
      <c r="G16" s="184" t="str">
        <f>'Tab 1-Development Info'!$H$19</f>
        <v>Select One</v>
      </c>
      <c r="H16" s="161"/>
      <c r="I16" s="161"/>
      <c r="J16" s="161"/>
      <c r="K16" s="201"/>
    </row>
    <row r="17" spans="2:12" ht="15" customHeight="1" x14ac:dyDescent="0.3">
      <c r="B17" s="182"/>
      <c r="C17" s="161"/>
      <c r="D17" s="161"/>
      <c r="E17" s="202"/>
      <c r="F17" s="203" t="str">
        <f>'Tab 1-Development Info'!G21</f>
        <v>If Outside Sponsor Boundaries, was the Development acquired by Sept. 1, 2025?</v>
      </c>
      <c r="G17" s="184" t="str">
        <f>'Tab 1-Development Info'!H21</f>
        <v>Select One</v>
      </c>
      <c r="H17" s="185"/>
      <c r="I17" s="183" t="s">
        <v>360</v>
      </c>
      <c r="J17" s="204">
        <f>'Tab 1-Development Info'!K13</f>
        <v>0</v>
      </c>
      <c r="K17" s="187"/>
    </row>
    <row r="18" spans="2:12" ht="15" customHeight="1" x14ac:dyDescent="0.3">
      <c r="B18" s="182"/>
      <c r="C18" s="183"/>
      <c r="D18" s="922" t="s">
        <v>463</v>
      </c>
      <c r="E18" s="922"/>
      <c r="F18" s="922"/>
      <c r="G18" s="189" t="str">
        <f>'Tab 1-Development Info'!H23</f>
        <v>Select One</v>
      </c>
      <c r="H18" s="923" t="s">
        <v>464</v>
      </c>
      <c r="I18" s="923"/>
      <c r="J18" s="188"/>
      <c r="K18" s="187"/>
    </row>
    <row r="19" spans="2:12" ht="9.9499999999999993" customHeight="1" x14ac:dyDescent="0.25">
      <c r="B19" s="182"/>
      <c r="C19" s="205"/>
      <c r="D19" s="205"/>
      <c r="E19" s="205"/>
      <c r="F19" s="205"/>
      <c r="G19" s="205"/>
      <c r="H19" s="205"/>
      <c r="I19" s="205"/>
      <c r="J19" s="205"/>
      <c r="K19" s="187"/>
    </row>
    <row r="20" spans="2:12" ht="15" customHeight="1" x14ac:dyDescent="0.25">
      <c r="B20" s="912" t="s">
        <v>361</v>
      </c>
      <c r="C20" s="913"/>
      <c r="D20" s="913"/>
      <c r="E20" s="913"/>
      <c r="F20" s="913"/>
      <c r="G20" s="913"/>
      <c r="H20" s="913"/>
      <c r="I20" s="913"/>
      <c r="J20" s="913"/>
      <c r="K20" s="914"/>
      <c r="L20" s="161"/>
    </row>
    <row r="21" spans="2:12" ht="9.9499999999999993" customHeight="1" x14ac:dyDescent="0.3">
      <c r="B21" s="182"/>
      <c r="C21" s="205"/>
      <c r="D21" s="188"/>
      <c r="E21" s="188"/>
      <c r="F21" s="188"/>
      <c r="G21" s="188"/>
      <c r="H21" s="188"/>
      <c r="I21" s="188"/>
      <c r="J21" s="188"/>
      <c r="K21" s="187"/>
    </row>
    <row r="22" spans="2:12" s="213" customFormat="1" ht="15" customHeight="1" thickBot="1" x14ac:dyDescent="0.3">
      <c r="B22" s="206"/>
      <c r="C22" s="207"/>
      <c r="D22" s="208"/>
      <c r="E22" s="209" t="s">
        <v>93</v>
      </c>
      <c r="F22" s="209" t="s">
        <v>94</v>
      </c>
      <c r="G22" s="209" t="s">
        <v>362</v>
      </c>
      <c r="H22" s="209" t="s">
        <v>363</v>
      </c>
      <c r="I22" s="209" t="s">
        <v>364</v>
      </c>
      <c r="J22" s="210" t="s">
        <v>220</v>
      </c>
      <c r="K22" s="211"/>
      <c r="L22" s="212"/>
    </row>
    <row r="23" spans="2:12" ht="15" customHeight="1" thickTop="1" x14ac:dyDescent="0.25">
      <c r="B23" s="214"/>
      <c r="C23" s="215"/>
      <c r="D23" s="216" t="s">
        <v>99</v>
      </c>
      <c r="E23" s="217">
        <f>'Tab 1-Development Info'!E42</f>
        <v>0</v>
      </c>
      <c r="F23" s="217">
        <f>'Tab 1-Development Info'!F42</f>
        <v>0</v>
      </c>
      <c r="G23" s="217">
        <f>'Tab 1-Development Info'!G42</f>
        <v>0</v>
      </c>
      <c r="H23" s="217">
        <f>'Tab 1-Development Info'!H42</f>
        <v>0</v>
      </c>
      <c r="I23" s="218">
        <f>'Tab 1-Development Info'!I42</f>
        <v>0</v>
      </c>
      <c r="J23" s="219">
        <f>'Tab 1-Development Info'!J42</f>
        <v>0</v>
      </c>
      <c r="K23" s="198"/>
      <c r="L23" s="161"/>
    </row>
    <row r="24" spans="2:12" ht="15" customHeight="1" x14ac:dyDescent="0.25">
      <c r="B24" s="214"/>
      <c r="C24" s="215"/>
      <c r="D24" s="220" t="s">
        <v>100</v>
      </c>
      <c r="E24" s="221">
        <f>'Tab 1-Development Info'!E43</f>
        <v>0</v>
      </c>
      <c r="F24" s="217">
        <f>'Tab 1-Development Info'!F43</f>
        <v>0</v>
      </c>
      <c r="G24" s="221">
        <f>'Tab 1-Development Info'!G43</f>
        <v>0</v>
      </c>
      <c r="H24" s="217">
        <f>'Tab 1-Development Info'!H43</f>
        <v>0</v>
      </c>
      <c r="I24" s="218">
        <f>'Tab 1-Development Info'!I43</f>
        <v>0</v>
      </c>
      <c r="J24" s="222">
        <f>'Tab 1-Development Info'!J43</f>
        <v>0</v>
      </c>
      <c r="K24" s="198"/>
      <c r="L24" s="161"/>
    </row>
    <row r="25" spans="2:12" ht="15" customHeight="1" x14ac:dyDescent="0.25">
      <c r="B25" s="214"/>
      <c r="C25" s="215"/>
      <c r="D25" s="220" t="s">
        <v>101</v>
      </c>
      <c r="E25" s="217">
        <f>'Tab 1-Development Info'!E44</f>
        <v>0</v>
      </c>
      <c r="F25" s="217">
        <f>'Tab 1-Development Info'!F44</f>
        <v>0</v>
      </c>
      <c r="G25" s="217">
        <f>'Tab 1-Development Info'!G44</f>
        <v>0</v>
      </c>
      <c r="H25" s="217">
        <f>'Tab 1-Development Info'!H44</f>
        <v>0</v>
      </c>
      <c r="I25" s="218">
        <f>'Tab 1-Development Info'!I44</f>
        <v>0</v>
      </c>
      <c r="J25" s="219">
        <f>'Tab 1-Development Info'!J44</f>
        <v>0</v>
      </c>
      <c r="K25" s="198"/>
      <c r="L25" s="161"/>
    </row>
    <row r="26" spans="2:12" ht="15" customHeight="1" x14ac:dyDescent="0.25">
      <c r="B26" s="214"/>
      <c r="C26" s="215"/>
      <c r="D26" s="216" t="s">
        <v>102</v>
      </c>
      <c r="E26" s="221">
        <f>'Tab 1-Development Info'!E45</f>
        <v>0</v>
      </c>
      <c r="F26" s="217">
        <f>'Tab 1-Development Info'!F45</f>
        <v>0</v>
      </c>
      <c r="G26" s="221">
        <f>'Tab 1-Development Info'!G45</f>
        <v>0</v>
      </c>
      <c r="H26" s="217">
        <f>'Tab 1-Development Info'!H45</f>
        <v>0</v>
      </c>
      <c r="I26" s="218">
        <f>'Tab 1-Development Info'!I45</f>
        <v>0</v>
      </c>
      <c r="J26" s="222">
        <f>'Tab 1-Development Info'!J45</f>
        <v>0</v>
      </c>
      <c r="K26" s="198"/>
      <c r="L26" s="161"/>
    </row>
    <row r="27" spans="2:12" ht="15" customHeight="1" x14ac:dyDescent="0.25">
      <c r="B27" s="214"/>
      <c r="C27" s="215"/>
      <c r="D27" s="216" t="s">
        <v>103</v>
      </c>
      <c r="E27" s="217">
        <f>'Tab 1-Development Info'!E46</f>
        <v>0</v>
      </c>
      <c r="F27" s="217">
        <f>'Tab 1-Development Info'!F46</f>
        <v>0</v>
      </c>
      <c r="G27" s="217">
        <f>'Tab 1-Development Info'!G46</f>
        <v>0</v>
      </c>
      <c r="H27" s="217">
        <f>'Tab 1-Development Info'!H46</f>
        <v>0</v>
      </c>
      <c r="I27" s="218">
        <f>'Tab 1-Development Info'!I46</f>
        <v>0</v>
      </c>
      <c r="J27" s="219">
        <f>'Tab 1-Development Info'!J46</f>
        <v>0</v>
      </c>
      <c r="K27" s="198"/>
      <c r="L27" s="161"/>
    </row>
    <row r="28" spans="2:12" ht="15" customHeight="1" x14ac:dyDescent="0.25">
      <c r="B28" s="214"/>
      <c r="C28" s="215"/>
      <c r="D28" s="216" t="s">
        <v>104</v>
      </c>
      <c r="E28" s="221">
        <f>'Tab 1-Development Info'!E47</f>
        <v>0</v>
      </c>
      <c r="F28" s="217">
        <f>'Tab 1-Development Info'!F47</f>
        <v>0</v>
      </c>
      <c r="G28" s="221">
        <f>'Tab 1-Development Info'!G47</f>
        <v>0</v>
      </c>
      <c r="H28" s="217">
        <f>'Tab 1-Development Info'!H47</f>
        <v>0</v>
      </c>
      <c r="I28" s="218">
        <f>'Tab 1-Development Info'!I47</f>
        <v>0</v>
      </c>
      <c r="J28" s="222">
        <f>'Tab 1-Development Info'!J47</f>
        <v>0</v>
      </c>
      <c r="K28" s="198"/>
      <c r="L28" s="161"/>
    </row>
    <row r="29" spans="2:12" ht="15" customHeight="1" x14ac:dyDescent="0.25">
      <c r="B29" s="214"/>
      <c r="C29" s="215"/>
      <c r="D29" s="216" t="s">
        <v>105</v>
      </c>
      <c r="E29" s="217">
        <f>'Tab 1-Development Info'!E48</f>
        <v>0</v>
      </c>
      <c r="F29" s="217">
        <f>'Tab 1-Development Info'!F48</f>
        <v>0</v>
      </c>
      <c r="G29" s="217">
        <f>'Tab 1-Development Info'!G48</f>
        <v>0</v>
      </c>
      <c r="H29" s="217">
        <f>'Tab 1-Development Info'!H48</f>
        <v>0</v>
      </c>
      <c r="I29" s="218">
        <f>'Tab 1-Development Info'!I48</f>
        <v>0</v>
      </c>
      <c r="J29" s="219">
        <f>'Tab 1-Development Info'!J48</f>
        <v>0</v>
      </c>
      <c r="K29" s="198"/>
      <c r="L29" s="161"/>
    </row>
    <row r="30" spans="2:12" ht="15" customHeight="1" x14ac:dyDescent="0.25">
      <c r="B30" s="214"/>
      <c r="C30" s="215"/>
      <c r="D30" s="216" t="s">
        <v>106</v>
      </c>
      <c r="E30" s="221">
        <f>'Tab 1-Development Info'!E49</f>
        <v>0</v>
      </c>
      <c r="F30" s="217">
        <f>'Tab 1-Development Info'!F49</f>
        <v>0</v>
      </c>
      <c r="G30" s="221">
        <f>'Tab 1-Development Info'!G49</f>
        <v>0</v>
      </c>
      <c r="H30" s="217">
        <f>'Tab 1-Development Info'!H49</f>
        <v>0</v>
      </c>
      <c r="I30" s="218">
        <f>'Tab 1-Development Info'!I49</f>
        <v>0</v>
      </c>
      <c r="J30" s="222">
        <f>'Tab 1-Development Info'!J49</f>
        <v>0</v>
      </c>
      <c r="K30" s="198"/>
      <c r="L30" s="161"/>
    </row>
    <row r="31" spans="2:12" ht="15" customHeight="1" x14ac:dyDescent="0.25">
      <c r="B31" s="214"/>
      <c r="C31" s="215"/>
      <c r="D31" s="216" t="s">
        <v>107</v>
      </c>
      <c r="E31" s="217">
        <f>'Tab 1-Development Info'!E50</f>
        <v>0</v>
      </c>
      <c r="F31" s="217">
        <f>'Tab 1-Development Info'!F50</f>
        <v>0</v>
      </c>
      <c r="G31" s="217">
        <f>'Tab 1-Development Info'!G50</f>
        <v>0</v>
      </c>
      <c r="H31" s="217">
        <f>'Tab 1-Development Info'!H50</f>
        <v>0</v>
      </c>
      <c r="I31" s="218">
        <f>'Tab 1-Development Info'!I50</f>
        <v>0</v>
      </c>
      <c r="J31" s="219">
        <f>'Tab 1-Development Info'!J50</f>
        <v>0</v>
      </c>
      <c r="K31" s="198"/>
      <c r="L31" s="161"/>
    </row>
    <row r="32" spans="2:12" ht="15" customHeight="1" x14ac:dyDescent="0.25">
      <c r="B32" s="214"/>
      <c r="C32" s="215"/>
      <c r="D32" s="216" t="s">
        <v>108</v>
      </c>
      <c r="E32" s="221">
        <f>'Tab 1-Development Info'!E51</f>
        <v>0</v>
      </c>
      <c r="F32" s="217">
        <f>'Tab 1-Development Info'!F51</f>
        <v>0</v>
      </c>
      <c r="G32" s="221">
        <f>'Tab 1-Development Info'!G51</f>
        <v>0</v>
      </c>
      <c r="H32" s="217">
        <f>'Tab 1-Development Info'!H51</f>
        <v>0</v>
      </c>
      <c r="I32" s="218">
        <f>'Tab 1-Development Info'!I51</f>
        <v>0</v>
      </c>
      <c r="J32" s="222">
        <f>'Tab 1-Development Info'!J51</f>
        <v>0</v>
      </c>
      <c r="K32" s="198"/>
      <c r="L32" s="161"/>
    </row>
    <row r="33" spans="2:12" ht="15" customHeight="1" x14ac:dyDescent="0.25">
      <c r="B33" s="214"/>
      <c r="C33" s="215"/>
      <c r="D33" s="216" t="s">
        <v>109</v>
      </c>
      <c r="E33" s="217">
        <f>'Tab 1-Development Info'!E52</f>
        <v>0</v>
      </c>
      <c r="F33" s="217">
        <f>'Tab 1-Development Info'!F52</f>
        <v>0</v>
      </c>
      <c r="G33" s="217">
        <f>'Tab 1-Development Info'!G52</f>
        <v>0</v>
      </c>
      <c r="H33" s="217">
        <f>'Tab 1-Development Info'!H52</f>
        <v>0</v>
      </c>
      <c r="I33" s="218">
        <f>'Tab 1-Development Info'!I52</f>
        <v>0</v>
      </c>
      <c r="J33" s="219">
        <f>'Tab 1-Development Info'!J52</f>
        <v>0</v>
      </c>
      <c r="K33" s="198"/>
      <c r="L33" s="161"/>
    </row>
    <row r="34" spans="2:12" ht="15" customHeight="1" thickBot="1" x14ac:dyDescent="0.3">
      <c r="B34" s="214"/>
      <c r="C34" s="215"/>
      <c r="D34" s="210" t="str">
        <f>'Tab 1-Development Info'!D53</f>
        <v>Other AMI Units: [Add % here]</v>
      </c>
      <c r="E34" s="223">
        <f>'Tab 1-Development Info'!E53</f>
        <v>0</v>
      </c>
      <c r="F34" s="223">
        <f>'Tab 1-Development Info'!F53</f>
        <v>0</v>
      </c>
      <c r="G34" s="223">
        <f>'Tab 1-Development Info'!G53</f>
        <v>0</v>
      </c>
      <c r="H34" s="217">
        <f>'Tab 1-Development Info'!H53</f>
        <v>0</v>
      </c>
      <c r="I34" s="218">
        <f>'Tab 1-Development Info'!I53</f>
        <v>0</v>
      </c>
      <c r="J34" s="222">
        <f>'Tab 1-Development Info'!J53</f>
        <v>0</v>
      </c>
      <c r="K34" s="198"/>
      <c r="L34" s="161"/>
    </row>
    <row r="35" spans="2:12" ht="15" customHeight="1" thickTop="1" thickBot="1" x14ac:dyDescent="0.3">
      <c r="B35" s="214"/>
      <c r="C35" s="215"/>
      <c r="D35" s="224" t="s">
        <v>111</v>
      </c>
      <c r="E35" s="217">
        <f>'Tab 1-Development Info'!E54</f>
        <v>0</v>
      </c>
      <c r="F35" s="217">
        <f>'Tab 1-Development Info'!F54</f>
        <v>0</v>
      </c>
      <c r="G35" s="217">
        <f>'Tab 1-Development Info'!G54</f>
        <v>0</v>
      </c>
      <c r="H35" s="217">
        <f>'Tab 1-Development Info'!H54</f>
        <v>0</v>
      </c>
      <c r="I35" s="218">
        <f>'Tab 1-Development Info'!I54</f>
        <v>0</v>
      </c>
      <c r="J35" s="219">
        <f>'Tab 1-Development Info'!J54</f>
        <v>0</v>
      </c>
      <c r="K35" s="198"/>
      <c r="L35" s="161"/>
    </row>
    <row r="36" spans="2:12" ht="15.95" customHeight="1" x14ac:dyDescent="0.25">
      <c r="B36" s="214"/>
      <c r="C36" s="215"/>
      <c r="D36" s="225" t="s">
        <v>112</v>
      </c>
      <c r="E36" s="226">
        <f>'Tab 1-Development Info'!E55</f>
        <v>0</v>
      </c>
      <c r="F36" s="226">
        <f>'Tab 1-Development Info'!F55</f>
        <v>0</v>
      </c>
      <c r="G36" s="226">
        <f>'Tab 1-Development Info'!G55</f>
        <v>0</v>
      </c>
      <c r="H36" s="226">
        <f>'Tab 1-Development Info'!H55</f>
        <v>0</v>
      </c>
      <c r="I36" s="226">
        <f>'Tab 1-Development Info'!I55</f>
        <v>0</v>
      </c>
      <c r="J36" s="226">
        <f>'Tab 1-Development Info'!J55</f>
        <v>0</v>
      </c>
      <c r="K36" s="198"/>
      <c r="L36" s="161"/>
    </row>
    <row r="37" spans="2:12" ht="15.95" customHeight="1" thickBot="1" x14ac:dyDescent="0.3">
      <c r="B37" s="214"/>
      <c r="C37" s="215"/>
      <c r="D37" s="227" t="s">
        <v>113</v>
      </c>
      <c r="E37" s="228">
        <f>'Tab 1-Development Info'!E56</f>
        <v>0</v>
      </c>
      <c r="F37" s="228">
        <f>'Tab 1-Development Info'!F56</f>
        <v>0</v>
      </c>
      <c r="G37" s="228">
        <f>'Tab 1-Development Info'!G56</f>
        <v>0</v>
      </c>
      <c r="H37" s="228">
        <f>'Tab 1-Development Info'!H56</f>
        <v>0</v>
      </c>
      <c r="I37" s="228">
        <f>'Tab 1-Development Info'!I56</f>
        <v>0</v>
      </c>
      <c r="J37" s="229">
        <f>'Tab 1-Development Info'!J56</f>
        <v>0</v>
      </c>
      <c r="K37" s="198"/>
      <c r="L37" s="161"/>
    </row>
    <row r="38" spans="2:12" ht="9.9499999999999993" customHeight="1" x14ac:dyDescent="0.25">
      <c r="B38" s="182"/>
      <c r="C38" s="205"/>
      <c r="D38" s="205"/>
      <c r="E38" s="205"/>
      <c r="F38" s="205"/>
      <c r="G38" s="205"/>
      <c r="H38" s="205"/>
      <c r="I38" s="205"/>
      <c r="J38" s="205"/>
      <c r="K38" s="187"/>
    </row>
    <row r="39" spans="2:12" ht="15" customHeight="1" x14ac:dyDescent="0.25">
      <c r="B39" s="912" t="s">
        <v>114</v>
      </c>
      <c r="C39" s="913"/>
      <c r="D39" s="913"/>
      <c r="E39" s="913"/>
      <c r="F39" s="913"/>
      <c r="G39" s="913"/>
      <c r="H39" s="913"/>
      <c r="I39" s="913"/>
      <c r="J39" s="913"/>
      <c r="K39" s="914"/>
    </row>
    <row r="40" spans="2:12" ht="9.9499999999999993" customHeight="1" x14ac:dyDescent="0.25">
      <c r="B40" s="179"/>
      <c r="C40" s="180"/>
      <c r="D40" s="180"/>
      <c r="E40" s="180"/>
      <c r="F40" s="180"/>
      <c r="G40" s="180"/>
      <c r="H40" s="180"/>
      <c r="I40" s="180"/>
      <c r="J40" s="180"/>
      <c r="K40" s="181"/>
    </row>
    <row r="41" spans="2:12" ht="15" customHeight="1" x14ac:dyDescent="0.3">
      <c r="B41" s="182"/>
      <c r="C41" s="230"/>
      <c r="D41" s="183"/>
      <c r="E41" s="231" t="s">
        <v>118</v>
      </c>
      <c r="F41" s="231" t="s">
        <v>365</v>
      </c>
      <c r="G41" s="232"/>
      <c r="H41" s="230"/>
      <c r="I41" s="230"/>
      <c r="J41" s="230"/>
      <c r="K41" s="233"/>
    </row>
    <row r="42" spans="2:12" ht="15" customHeight="1" x14ac:dyDescent="0.3">
      <c r="B42" s="182"/>
      <c r="C42" s="230"/>
      <c r="D42" s="234" t="str">
        <f>'Tab 1-Development Info'!D11</f>
        <v>Property Name</v>
      </c>
      <c r="E42" s="235">
        <f>'Tab 1-Development Info'!E11</f>
        <v>0</v>
      </c>
      <c r="F42" s="235">
        <f>'Tab 1-Development Info'!E15</f>
        <v>0</v>
      </c>
      <c r="G42" s="232"/>
      <c r="H42" s="230"/>
      <c r="I42" s="230"/>
      <c r="J42" s="230"/>
      <c r="K42" s="233"/>
    </row>
    <row r="43" spans="2:12" ht="15" customHeight="1" x14ac:dyDescent="0.3">
      <c r="B43" s="182"/>
      <c r="C43" s="230"/>
      <c r="D43" s="236" t="str">
        <f>'Tab 1-Development Info'!D62</f>
        <v>Texas Comptroller</v>
      </c>
      <c r="E43" s="235">
        <f>'Tab 1-Development Info'!E62</f>
        <v>0</v>
      </c>
      <c r="F43" s="235" t="str">
        <f>'Tab 1-Development Info'!H62</f>
        <v>Austin, TX 78753</v>
      </c>
      <c r="G43" s="232"/>
      <c r="H43" s="230"/>
      <c r="I43" s="230"/>
      <c r="J43" s="230"/>
      <c r="K43" s="233"/>
    </row>
    <row r="44" spans="2:12" ht="15" customHeight="1" x14ac:dyDescent="0.3">
      <c r="B44" s="182"/>
      <c r="C44" s="230"/>
      <c r="D44" s="234" t="str">
        <f>'Tab 1-Development Info'!D63</f>
        <v>Appraisal District</v>
      </c>
      <c r="E44" s="235">
        <f>'Tab 1-Development Info'!E63</f>
        <v>0</v>
      </c>
      <c r="F44" s="235">
        <f>'Tab 1-Development Info'!H63</f>
        <v>0</v>
      </c>
      <c r="G44" s="232"/>
      <c r="H44" s="230"/>
      <c r="I44" s="230"/>
      <c r="J44" s="230"/>
      <c r="K44" s="233"/>
    </row>
    <row r="45" spans="2:12" ht="15" customHeight="1" x14ac:dyDescent="0.3">
      <c r="B45" s="182"/>
      <c r="C45" s="230"/>
      <c r="D45" s="234" t="s">
        <v>426</v>
      </c>
      <c r="E45" s="235">
        <f>'Tab 1-Development Info'!F64</f>
        <v>0</v>
      </c>
      <c r="F45" s="235">
        <f>'Tab 1-Development Info'!H64</f>
        <v>0</v>
      </c>
      <c r="G45" s="232"/>
      <c r="H45" s="230"/>
      <c r="I45" s="230"/>
      <c r="J45" s="230"/>
      <c r="K45" s="233"/>
    </row>
    <row r="46" spans="2:12" ht="15" customHeight="1" x14ac:dyDescent="0.3">
      <c r="B46" s="182"/>
      <c r="C46" s="230"/>
      <c r="D46" s="234" t="str">
        <f>'Tab 1-Development Info'!D67</f>
        <v xml:space="preserve">HFC User </v>
      </c>
      <c r="E46" s="235">
        <f>'Tab 1-Development Info'!E67</f>
        <v>0</v>
      </c>
      <c r="F46" s="235">
        <f>'Tab 1-Development Info'!H67</f>
        <v>0</v>
      </c>
      <c r="G46" s="232"/>
      <c r="H46" s="230"/>
      <c r="I46" s="230"/>
      <c r="J46" s="230"/>
      <c r="K46" s="233"/>
    </row>
    <row r="47" spans="2:12" ht="15" customHeight="1" x14ac:dyDescent="0.3">
      <c r="B47" s="182"/>
      <c r="C47" s="230"/>
      <c r="D47" s="234" t="s">
        <v>428</v>
      </c>
      <c r="E47" s="237">
        <f>'Tab 1-Development Info'!E65</f>
        <v>0</v>
      </c>
      <c r="F47" s="235">
        <f>'Tab 1-Development Info'!H65</f>
        <v>0</v>
      </c>
      <c r="G47" s="232"/>
      <c r="H47" s="230"/>
      <c r="I47" s="230"/>
      <c r="J47" s="230"/>
      <c r="K47" s="233"/>
    </row>
    <row r="48" spans="2:12" ht="15" customHeight="1" x14ac:dyDescent="0.3">
      <c r="B48" s="182"/>
      <c r="C48" s="230"/>
      <c r="D48" s="234" t="s">
        <v>427</v>
      </c>
      <c r="E48" s="237">
        <f>'Tab 1-Development Info'!E68</f>
        <v>0</v>
      </c>
      <c r="F48" s="235">
        <f>'Tab 1-Development Info'!E68</f>
        <v>0</v>
      </c>
      <c r="G48" s="232"/>
      <c r="H48" s="230"/>
      <c r="I48" s="230"/>
      <c r="J48" s="230"/>
      <c r="K48" s="233"/>
    </row>
    <row r="49" spans="2:11" ht="15" customHeight="1" x14ac:dyDescent="0.3">
      <c r="B49" s="182"/>
      <c r="C49" s="230"/>
      <c r="D49" s="234" t="str">
        <f>'Tab 1-Development Info'!D69</f>
        <v xml:space="preserve">HFC Governing Body of Sponsor </v>
      </c>
      <c r="E49" s="237">
        <f>'Tab 1-Development Info'!E69</f>
        <v>0</v>
      </c>
      <c r="F49" s="235">
        <f>'Tab 1-Development Info'!E69</f>
        <v>0</v>
      </c>
      <c r="G49" s="232"/>
      <c r="H49" s="230"/>
      <c r="I49" s="230"/>
      <c r="J49" s="230"/>
      <c r="K49" s="233"/>
    </row>
    <row r="50" spans="2:11" ht="9.9499999999999993" customHeight="1" x14ac:dyDescent="0.25">
      <c r="B50" s="182"/>
      <c r="C50" s="205"/>
      <c r="D50" s="180"/>
      <c r="E50" s="180"/>
      <c r="F50" s="205"/>
      <c r="G50" s="205"/>
      <c r="H50" s="205"/>
      <c r="I50" s="205"/>
      <c r="J50" s="205"/>
      <c r="K50" s="187"/>
    </row>
    <row r="51" spans="2:11" ht="15" customHeight="1" x14ac:dyDescent="0.25">
      <c r="B51" s="912" t="s">
        <v>143</v>
      </c>
      <c r="C51" s="913"/>
      <c r="D51" s="913"/>
      <c r="E51" s="913"/>
      <c r="F51" s="913"/>
      <c r="G51" s="913"/>
      <c r="H51" s="913"/>
      <c r="I51" s="913"/>
      <c r="J51" s="913"/>
      <c r="K51" s="914"/>
    </row>
    <row r="52" spans="2:11" ht="9.9499999999999993" customHeight="1" x14ac:dyDescent="0.25">
      <c r="B52" s="179"/>
      <c r="C52" s="180"/>
      <c r="D52" s="180"/>
      <c r="E52" s="180"/>
      <c r="F52" s="180"/>
      <c r="G52" s="180"/>
      <c r="H52" s="180"/>
      <c r="I52" s="180"/>
      <c r="J52" s="180"/>
      <c r="K52" s="181"/>
    </row>
    <row r="53" spans="2:11" ht="18.75" x14ac:dyDescent="0.3">
      <c r="B53" s="182"/>
      <c r="C53" s="230"/>
      <c r="D53" s="230"/>
      <c r="E53" s="232"/>
      <c r="F53" s="903" t="s">
        <v>366</v>
      </c>
      <c r="G53" s="903"/>
      <c r="H53" s="903"/>
      <c r="I53" s="903"/>
      <c r="J53" s="197" t="str">
        <f>'Tab 2-Auditor Info'!H4</f>
        <v>Select One</v>
      </c>
      <c r="K53" s="233"/>
    </row>
    <row r="54" spans="2:11" ht="9" customHeight="1" x14ac:dyDescent="0.3">
      <c r="B54" s="182"/>
      <c r="C54" s="230"/>
      <c r="D54" s="232"/>
      <c r="E54" s="232"/>
      <c r="F54" s="185"/>
      <c r="G54" s="238"/>
      <c r="H54" s="238"/>
      <c r="I54" s="238"/>
      <c r="J54" s="239"/>
      <c r="K54" s="233"/>
    </row>
    <row r="55" spans="2:11" ht="16.5" customHeight="1" x14ac:dyDescent="0.3">
      <c r="B55" s="182"/>
      <c r="C55" s="230"/>
      <c r="D55" s="232"/>
      <c r="E55" s="232"/>
      <c r="F55" s="903" t="s">
        <v>146</v>
      </c>
      <c r="G55" s="903"/>
      <c r="H55" s="903"/>
      <c r="I55" s="903"/>
      <c r="J55" s="197" t="str">
        <f>'Tab 2-Auditor Info'!H6</f>
        <v>Select One</v>
      </c>
      <c r="K55" s="233"/>
    </row>
    <row r="56" spans="2:11" ht="9" customHeight="1" x14ac:dyDescent="0.3">
      <c r="B56" s="182"/>
      <c r="C56" s="230"/>
      <c r="D56" s="232"/>
      <c r="E56" s="232"/>
      <c r="F56" s="185"/>
      <c r="G56" s="238"/>
      <c r="H56" s="238"/>
      <c r="I56" s="238"/>
      <c r="J56" s="239"/>
      <c r="K56" s="233"/>
    </row>
    <row r="57" spans="2:11" ht="18.75" x14ac:dyDescent="0.3">
      <c r="B57" s="182"/>
      <c r="C57" s="230"/>
      <c r="D57" s="232"/>
      <c r="E57" s="903" t="s">
        <v>147</v>
      </c>
      <c r="F57" s="903"/>
      <c r="G57" s="903"/>
      <c r="H57" s="903"/>
      <c r="I57" s="903"/>
      <c r="J57" s="197" t="str">
        <f>'Tab 2-Auditor Info'!H8</f>
        <v>Select One</v>
      </c>
      <c r="K57" s="233"/>
    </row>
    <row r="58" spans="2:11" ht="9" customHeight="1" x14ac:dyDescent="0.3">
      <c r="B58" s="182"/>
      <c r="C58" s="230"/>
      <c r="D58" s="232"/>
      <c r="E58" s="232"/>
      <c r="F58" s="185"/>
      <c r="G58" s="238"/>
      <c r="H58" s="238"/>
      <c r="I58" s="238"/>
      <c r="J58" s="239"/>
      <c r="K58" s="233"/>
    </row>
    <row r="59" spans="2:11" ht="18.75" x14ac:dyDescent="0.3">
      <c r="B59" s="182"/>
      <c r="C59" s="230"/>
      <c r="D59" s="232"/>
      <c r="E59" s="240"/>
      <c r="F59" s="903" t="s">
        <v>148</v>
      </c>
      <c r="G59" s="903"/>
      <c r="H59" s="903"/>
      <c r="I59" s="903"/>
      <c r="J59" s="197" t="str">
        <f>'Tab 2-Auditor Info'!H10</f>
        <v>Select One</v>
      </c>
      <c r="K59" s="233"/>
    </row>
    <row r="60" spans="2:11" ht="9" customHeight="1" x14ac:dyDescent="0.3">
      <c r="B60" s="182"/>
      <c r="C60" s="230"/>
      <c r="D60" s="232"/>
      <c r="E60" s="232"/>
      <c r="F60" s="185"/>
      <c r="G60" s="241"/>
      <c r="H60" s="241"/>
      <c r="I60" s="241"/>
      <c r="J60" s="239"/>
      <c r="K60" s="233"/>
    </row>
    <row r="61" spans="2:11" ht="18.75" x14ac:dyDescent="0.3">
      <c r="B61" s="182"/>
      <c r="C61" s="230"/>
      <c r="D61" s="230"/>
      <c r="E61" s="240"/>
      <c r="F61" s="903" t="s">
        <v>149</v>
      </c>
      <c r="G61" s="903"/>
      <c r="H61" s="903"/>
      <c r="I61" s="903"/>
      <c r="J61" s="197" t="str">
        <f>'Tab 2-Auditor Info'!H12</f>
        <v>Select One</v>
      </c>
      <c r="K61" s="233"/>
    </row>
    <row r="62" spans="2:11" s="161" customFormat="1" ht="9.9499999999999993" customHeight="1" x14ac:dyDescent="0.3">
      <c r="B62" s="182"/>
      <c r="C62" s="205"/>
      <c r="D62" s="205"/>
      <c r="E62" s="205"/>
      <c r="F62" s="188"/>
      <c r="G62" s="188"/>
      <c r="H62" s="188"/>
      <c r="I62" s="188"/>
      <c r="J62" s="188"/>
      <c r="K62" s="233"/>
    </row>
    <row r="63" spans="2:11" ht="15" customHeight="1" x14ac:dyDescent="0.25">
      <c r="B63" s="912" t="s">
        <v>151</v>
      </c>
      <c r="C63" s="913"/>
      <c r="D63" s="913"/>
      <c r="E63" s="913"/>
      <c r="F63" s="913"/>
      <c r="G63" s="913"/>
      <c r="H63" s="913"/>
      <c r="I63" s="913"/>
      <c r="J63" s="913"/>
      <c r="K63" s="914"/>
    </row>
    <row r="64" spans="2:11" ht="9.9499999999999993" customHeight="1" x14ac:dyDescent="0.25">
      <c r="B64" s="182"/>
      <c r="C64" s="205"/>
      <c r="D64" s="205"/>
      <c r="E64" s="205"/>
      <c r="F64" s="205"/>
      <c r="G64" s="205"/>
      <c r="H64" s="205"/>
      <c r="I64" s="205"/>
      <c r="J64" s="205"/>
      <c r="K64" s="187"/>
    </row>
    <row r="65" spans="2:19" hidden="1" x14ac:dyDescent="0.25">
      <c r="B65" s="182"/>
      <c r="C65" s="230"/>
      <c r="D65" s="928" t="s">
        <v>155</v>
      </c>
      <c r="E65" s="929"/>
      <c r="F65" s="929"/>
      <c r="G65" s="929"/>
      <c r="H65" s="929"/>
      <c r="I65" s="929"/>
      <c r="J65" s="930"/>
      <c r="K65" s="233"/>
    </row>
    <row r="66" spans="2:19" hidden="1" x14ac:dyDescent="0.25">
      <c r="B66" s="182"/>
      <c r="C66" s="230"/>
      <c r="D66" s="242" t="s">
        <v>156</v>
      </c>
      <c r="E66" s="243">
        <v>1</v>
      </c>
      <c r="F66" s="243">
        <v>2</v>
      </c>
      <c r="G66" s="243">
        <v>3</v>
      </c>
      <c r="H66" s="243">
        <v>4</v>
      </c>
      <c r="I66" s="243">
        <v>5</v>
      </c>
      <c r="J66" s="243">
        <v>6</v>
      </c>
      <c r="K66" s="233"/>
    </row>
    <row r="67" spans="2:19" hidden="1" x14ac:dyDescent="0.25">
      <c r="B67" s="182"/>
      <c r="C67" s="230"/>
      <c r="D67" s="244">
        <v>0.8</v>
      </c>
      <c r="E67" s="245">
        <f>'Tab 3-Income &amp; Rent Limits'!F17</f>
        <v>0</v>
      </c>
      <c r="F67" s="245">
        <f>'Tab 3-Income &amp; Rent Limits'!G17</f>
        <v>0</v>
      </c>
      <c r="G67" s="245">
        <f>'Tab 3-Income &amp; Rent Limits'!H17</f>
        <v>0</v>
      </c>
      <c r="H67" s="245">
        <f>'Tab 3-Income &amp; Rent Limits'!I17</f>
        <v>0</v>
      </c>
      <c r="I67" s="245">
        <f>'Tab 3-Income &amp; Rent Limits'!J17</f>
        <v>0</v>
      </c>
      <c r="J67" s="245">
        <f>'Tab 3-Income &amp; Rent Limits'!K17</f>
        <v>0</v>
      </c>
      <c r="K67" s="233"/>
    </row>
    <row r="68" spans="2:19" hidden="1" x14ac:dyDescent="0.25">
      <c r="B68" s="182"/>
      <c r="C68" s="230"/>
      <c r="D68" s="244">
        <v>0.6</v>
      </c>
      <c r="E68" s="245">
        <f>'Tab 3-Income &amp; Rent Limits'!F19</f>
        <v>0</v>
      </c>
      <c r="F68" s="245">
        <f>'Tab 3-Income &amp; Rent Limits'!G19</f>
        <v>0</v>
      </c>
      <c r="G68" s="245">
        <f>'Tab 3-Income &amp; Rent Limits'!H19</f>
        <v>0</v>
      </c>
      <c r="H68" s="245">
        <f>'Tab 3-Income &amp; Rent Limits'!I19</f>
        <v>0</v>
      </c>
      <c r="I68" s="245">
        <f>'Tab 3-Income &amp; Rent Limits'!J19</f>
        <v>0</v>
      </c>
      <c r="J68" s="245">
        <f>'Tab 3-Income &amp; Rent Limits'!K19</f>
        <v>0</v>
      </c>
      <c r="K68" s="233"/>
    </row>
    <row r="69" spans="2:19" hidden="1" x14ac:dyDescent="0.25">
      <c r="B69" s="182"/>
      <c r="C69" s="246" t="s">
        <v>367</v>
      </c>
      <c r="D69" s="247">
        <f>'Tab 3-Income &amp; Rent Limits'!E21</f>
        <v>0</v>
      </c>
      <c r="E69" s="245">
        <f>'Tab 3-Income &amp; Rent Limits'!F21</f>
        <v>0</v>
      </c>
      <c r="F69" s="245">
        <f>'Tab 3-Income &amp; Rent Limits'!G21</f>
        <v>0</v>
      </c>
      <c r="G69" s="245">
        <f>'Tab 3-Income &amp; Rent Limits'!H21</f>
        <v>0</v>
      </c>
      <c r="H69" s="245">
        <f>'Tab 3-Income &amp; Rent Limits'!I21</f>
        <v>0</v>
      </c>
      <c r="I69" s="245">
        <f>'Tab 3-Income &amp; Rent Limits'!J21</f>
        <v>0</v>
      </c>
      <c r="J69" s="245">
        <f>'Tab 3-Income &amp; Rent Limits'!K21</f>
        <v>0</v>
      </c>
      <c r="K69" s="233"/>
    </row>
    <row r="70" spans="2:19" hidden="1" x14ac:dyDescent="0.25">
      <c r="B70" s="182"/>
      <c r="C70" s="246" t="s">
        <v>367</v>
      </c>
      <c r="D70" s="247">
        <f>'Tab 3-Income &amp; Rent Limits'!E22</f>
        <v>0</v>
      </c>
      <c r="E70" s="245">
        <f>'Tab 3-Income &amp; Rent Limits'!F22</f>
        <v>0</v>
      </c>
      <c r="F70" s="245">
        <f>'Tab 3-Income &amp; Rent Limits'!G22</f>
        <v>0</v>
      </c>
      <c r="G70" s="245">
        <f>'Tab 3-Income &amp; Rent Limits'!H22</f>
        <v>0</v>
      </c>
      <c r="H70" s="245">
        <f>'Tab 3-Income &amp; Rent Limits'!I22</f>
        <v>0</v>
      </c>
      <c r="I70" s="245">
        <f>'Tab 3-Income &amp; Rent Limits'!J22</f>
        <v>0</v>
      </c>
      <c r="J70" s="245">
        <f>'Tab 3-Income &amp; Rent Limits'!K22</f>
        <v>0</v>
      </c>
      <c r="K70" s="233"/>
    </row>
    <row r="71" spans="2:19" hidden="1" x14ac:dyDescent="0.25">
      <c r="B71" s="182"/>
      <c r="C71" s="246" t="s">
        <v>367</v>
      </c>
      <c r="D71" s="247">
        <f>'Tab 3-Income &amp; Rent Limits'!E23</f>
        <v>0</v>
      </c>
      <c r="E71" s="245">
        <f>'Tab 3-Income &amp; Rent Limits'!F23</f>
        <v>0</v>
      </c>
      <c r="F71" s="245">
        <f>'Tab 3-Income &amp; Rent Limits'!G23</f>
        <v>0</v>
      </c>
      <c r="G71" s="245">
        <f>'Tab 3-Income &amp; Rent Limits'!H23</f>
        <v>0</v>
      </c>
      <c r="H71" s="245">
        <f>'Tab 3-Income &amp; Rent Limits'!I23</f>
        <v>0</v>
      </c>
      <c r="I71" s="245">
        <f>'Tab 3-Income &amp; Rent Limits'!J23</f>
        <v>0</v>
      </c>
      <c r="J71" s="245">
        <f>'Tab 3-Income &amp; Rent Limits'!K23</f>
        <v>0</v>
      </c>
      <c r="K71" s="233"/>
    </row>
    <row r="72" spans="2:19" ht="9" hidden="1" customHeight="1" x14ac:dyDescent="0.25">
      <c r="B72" s="182"/>
      <c r="C72" s="246"/>
      <c r="D72" s="230"/>
      <c r="E72" s="230"/>
      <c r="F72" s="230"/>
      <c r="G72" s="230"/>
      <c r="H72" s="230"/>
      <c r="I72" s="230"/>
      <c r="J72" s="230"/>
      <c r="K72" s="233"/>
    </row>
    <row r="73" spans="2:19" ht="15" hidden="1" customHeight="1" x14ac:dyDescent="0.25">
      <c r="B73" s="182"/>
      <c r="C73" s="246"/>
      <c r="D73" s="230"/>
      <c r="E73" s="230"/>
      <c r="F73" s="230"/>
      <c r="G73" s="230"/>
      <c r="H73" s="232"/>
      <c r="I73" s="240" t="s">
        <v>158</v>
      </c>
      <c r="J73" s="248">
        <f>'Tab 3-Income &amp; Rent Limits'!K7</f>
        <v>0</v>
      </c>
      <c r="K73" s="233"/>
    </row>
    <row r="74" spans="2:19" ht="9" hidden="1" customHeight="1" x14ac:dyDescent="0.25">
      <c r="B74" s="182"/>
      <c r="C74" s="246"/>
      <c r="D74" s="230"/>
      <c r="E74" s="230"/>
      <c r="F74" s="230"/>
      <c r="G74" s="230"/>
      <c r="H74" s="230"/>
      <c r="I74" s="230"/>
      <c r="J74" s="232"/>
      <c r="K74" s="233"/>
    </row>
    <row r="75" spans="2:19" ht="18.75" x14ac:dyDescent="0.3">
      <c r="B75" s="182"/>
      <c r="C75" s="230"/>
      <c r="D75" s="188"/>
      <c r="E75" s="188"/>
      <c r="F75" s="183"/>
      <c r="G75" s="903" t="s">
        <v>154</v>
      </c>
      <c r="H75" s="903"/>
      <c r="I75" s="903"/>
      <c r="J75" s="197" t="str">
        <f>'Tab 3-Income &amp; Rent Limits'!K5</f>
        <v>Select One</v>
      </c>
      <c r="K75" s="233"/>
    </row>
    <row r="76" spans="2:19" ht="9" customHeight="1" x14ac:dyDescent="0.3">
      <c r="B76" s="182"/>
      <c r="C76" s="246"/>
      <c r="D76" s="188"/>
      <c r="E76" s="188"/>
      <c r="F76" s="188"/>
      <c r="G76" s="188"/>
      <c r="H76" s="188"/>
      <c r="I76" s="188"/>
      <c r="J76" s="188"/>
      <c r="K76" s="233"/>
    </row>
    <row r="77" spans="2:19" ht="18.75" x14ac:dyDescent="0.3">
      <c r="B77" s="182"/>
      <c r="C77" s="230"/>
      <c r="D77" s="188"/>
      <c r="E77" s="188"/>
      <c r="F77" s="188"/>
      <c r="G77" s="183"/>
      <c r="H77" s="183"/>
      <c r="I77" s="183" t="s">
        <v>159</v>
      </c>
      <c r="J77" s="197" t="str">
        <f>'Tab 3-Income &amp; Rent Limits'!K9</f>
        <v>Select One</v>
      </c>
      <c r="K77" s="233"/>
      <c r="M77" s="902"/>
      <c r="N77" s="902"/>
      <c r="O77" s="902"/>
      <c r="P77" s="902"/>
      <c r="Q77" s="902"/>
      <c r="R77" s="902"/>
      <c r="S77" s="902"/>
    </row>
    <row r="78" spans="2:19" ht="9" customHeight="1" x14ac:dyDescent="0.3">
      <c r="B78" s="182"/>
      <c r="C78" s="246"/>
      <c r="D78" s="188"/>
      <c r="E78" s="188"/>
      <c r="F78" s="188"/>
      <c r="G78" s="188"/>
      <c r="H78" s="188"/>
      <c r="I78" s="188"/>
      <c r="J78" s="188"/>
      <c r="K78" s="233"/>
    </row>
    <row r="79" spans="2:19" ht="18.75" x14ac:dyDescent="0.3">
      <c r="B79" s="182"/>
      <c r="C79" s="230"/>
      <c r="D79" s="188"/>
      <c r="E79" s="188"/>
      <c r="F79" s="188"/>
      <c r="G79" s="183"/>
      <c r="H79" s="183"/>
      <c r="I79" s="183" t="s">
        <v>160</v>
      </c>
      <c r="J79" s="197" t="str">
        <f>'Tab 3-Income &amp; Rent Limits'!K11</f>
        <v>Select One</v>
      </c>
      <c r="K79" s="233"/>
    </row>
    <row r="80" spans="2:19" ht="9" hidden="1" customHeight="1" x14ac:dyDescent="0.3">
      <c r="B80" s="182"/>
      <c r="C80" s="246"/>
      <c r="D80" s="188"/>
      <c r="E80" s="188"/>
      <c r="F80" s="188"/>
      <c r="G80" s="188"/>
      <c r="H80" s="188"/>
      <c r="I80" s="188"/>
      <c r="J80" s="188"/>
      <c r="K80" s="233"/>
    </row>
    <row r="81" spans="2:12" ht="18.75" hidden="1" x14ac:dyDescent="0.3">
      <c r="B81" s="182"/>
      <c r="C81" s="230"/>
      <c r="D81" s="925" t="s">
        <v>162</v>
      </c>
      <c r="E81" s="926"/>
      <c r="F81" s="926"/>
      <c r="G81" s="926"/>
      <c r="H81" s="927"/>
      <c r="I81" s="188"/>
      <c r="J81" s="188"/>
      <c r="K81" s="233"/>
    </row>
    <row r="82" spans="2:12" ht="18.75" hidden="1" x14ac:dyDescent="0.3">
      <c r="B82" s="182"/>
      <c r="C82" s="230"/>
      <c r="D82" s="249" t="s">
        <v>156</v>
      </c>
      <c r="E82" s="249">
        <v>1</v>
      </c>
      <c r="F82" s="249">
        <v>2</v>
      </c>
      <c r="G82" s="249">
        <v>3</v>
      </c>
      <c r="H82" s="249">
        <v>4</v>
      </c>
      <c r="I82" s="188"/>
      <c r="J82" s="188"/>
      <c r="K82" s="233"/>
    </row>
    <row r="83" spans="2:12" ht="18.75" hidden="1" x14ac:dyDescent="0.3">
      <c r="B83" s="182"/>
      <c r="C83" s="230"/>
      <c r="D83" s="250">
        <v>0.8</v>
      </c>
      <c r="E83" s="251">
        <f>'Tab 3-Income &amp; Rent Limits'!F43</f>
        <v>0</v>
      </c>
      <c r="F83" s="251">
        <f>'Tab 3-Income &amp; Rent Limits'!G43</f>
        <v>0</v>
      </c>
      <c r="G83" s="251">
        <f>'Tab 3-Income &amp; Rent Limits'!H43</f>
        <v>0</v>
      </c>
      <c r="H83" s="251">
        <f>'Tab 3-Income &amp; Rent Limits'!I43</f>
        <v>0</v>
      </c>
      <c r="I83" s="188"/>
      <c r="J83" s="188"/>
      <c r="K83" s="233"/>
    </row>
    <row r="84" spans="2:12" ht="18.75" hidden="1" x14ac:dyDescent="0.3">
      <c r="B84" s="182"/>
      <c r="C84" s="230"/>
      <c r="D84" s="250">
        <v>0.6</v>
      </c>
      <c r="E84" s="251">
        <f>'Tab 3-Income &amp; Rent Limits'!F44</f>
        <v>0</v>
      </c>
      <c r="F84" s="251">
        <f>'Tab 3-Income &amp; Rent Limits'!G44</f>
        <v>0</v>
      </c>
      <c r="G84" s="251">
        <f>'Tab 3-Income &amp; Rent Limits'!H44</f>
        <v>0</v>
      </c>
      <c r="H84" s="251">
        <f>'Tab 3-Income &amp; Rent Limits'!I44</f>
        <v>0</v>
      </c>
      <c r="I84" s="188"/>
      <c r="J84" s="188"/>
      <c r="K84" s="233"/>
      <c r="L84" s="252"/>
    </row>
    <row r="85" spans="2:12" ht="18.75" hidden="1" x14ac:dyDescent="0.3">
      <c r="B85" s="182"/>
      <c r="C85" s="246" t="s">
        <v>367</v>
      </c>
      <c r="D85" s="253">
        <f>'Tab 3-Income &amp; Rent Limits'!E47</f>
        <v>0</v>
      </c>
      <c r="E85" s="251">
        <f>'Tab 3-Income &amp; Rent Limits'!F47</f>
        <v>0</v>
      </c>
      <c r="F85" s="251">
        <f>'Tab 3-Income &amp; Rent Limits'!G47</f>
        <v>0</v>
      </c>
      <c r="G85" s="251">
        <f>'Tab 3-Income &amp; Rent Limits'!H47</f>
        <v>0</v>
      </c>
      <c r="H85" s="251">
        <f>'Tab 3-Income &amp; Rent Limits'!I47</f>
        <v>0</v>
      </c>
      <c r="I85" s="188"/>
      <c r="J85" s="188"/>
      <c r="K85" s="233"/>
    </row>
    <row r="86" spans="2:12" ht="18.75" hidden="1" x14ac:dyDescent="0.3">
      <c r="B86" s="182"/>
      <c r="C86" s="246" t="s">
        <v>367</v>
      </c>
      <c r="D86" s="253">
        <f>'Tab 3-Income &amp; Rent Limits'!E48</f>
        <v>0</v>
      </c>
      <c r="E86" s="251">
        <f>'Tab 3-Income &amp; Rent Limits'!F48</f>
        <v>0</v>
      </c>
      <c r="F86" s="251">
        <f>'Tab 3-Income &amp; Rent Limits'!G48</f>
        <v>0</v>
      </c>
      <c r="G86" s="251">
        <f>'Tab 3-Income &amp; Rent Limits'!H48</f>
        <v>0</v>
      </c>
      <c r="H86" s="251">
        <f>'Tab 3-Income &amp; Rent Limits'!I48</f>
        <v>0</v>
      </c>
      <c r="I86" s="188"/>
      <c r="J86" s="188"/>
      <c r="K86" s="233"/>
    </row>
    <row r="87" spans="2:12" ht="18.75" hidden="1" x14ac:dyDescent="0.3">
      <c r="B87" s="182"/>
      <c r="C87" s="246" t="s">
        <v>367</v>
      </c>
      <c r="D87" s="253">
        <f>'Tab 3-Income &amp; Rent Limits'!E49</f>
        <v>0</v>
      </c>
      <c r="E87" s="251">
        <f>'Tab 3-Income &amp; Rent Limits'!F49</f>
        <v>0</v>
      </c>
      <c r="F87" s="251">
        <f>'Tab 3-Income &amp; Rent Limits'!G49</f>
        <v>0</v>
      </c>
      <c r="G87" s="251">
        <f>'Tab 3-Income &amp; Rent Limits'!H49</f>
        <v>0</v>
      </c>
      <c r="H87" s="251">
        <f>'Tab 3-Income &amp; Rent Limits'!I49</f>
        <v>0</v>
      </c>
      <c r="I87" s="188"/>
      <c r="J87" s="188"/>
      <c r="K87" s="233"/>
    </row>
    <row r="88" spans="2:12" ht="9" hidden="1" customHeight="1" x14ac:dyDescent="0.3">
      <c r="B88" s="182"/>
      <c r="C88" s="246"/>
      <c r="D88" s="188"/>
      <c r="E88" s="188"/>
      <c r="F88" s="188"/>
      <c r="G88" s="188"/>
      <c r="H88" s="188"/>
      <c r="I88" s="188"/>
      <c r="J88" s="188"/>
      <c r="K88" s="233"/>
    </row>
    <row r="89" spans="2:12" ht="15" hidden="1" customHeight="1" x14ac:dyDescent="0.3">
      <c r="B89" s="182"/>
      <c r="C89" s="246"/>
      <c r="D89" s="188"/>
      <c r="E89" s="188"/>
      <c r="F89" s="188"/>
      <c r="G89" s="188"/>
      <c r="H89" s="188"/>
      <c r="I89" s="183" t="s">
        <v>163</v>
      </c>
      <c r="J89" s="254">
        <f>'Tab 3-Income &amp; Rent Limits'!K29</f>
        <v>0</v>
      </c>
      <c r="K89" s="233"/>
    </row>
    <row r="90" spans="2:12" ht="9" customHeight="1" x14ac:dyDescent="0.3">
      <c r="B90" s="182"/>
      <c r="C90" s="246"/>
      <c r="D90" s="188"/>
      <c r="E90" s="188"/>
      <c r="F90" s="188"/>
      <c r="G90" s="188"/>
      <c r="H90" s="188"/>
      <c r="I90" s="188"/>
      <c r="J90" s="188"/>
      <c r="K90" s="233"/>
    </row>
    <row r="91" spans="2:12" ht="18.75" x14ac:dyDescent="0.3">
      <c r="B91" s="182"/>
      <c r="C91" s="230"/>
      <c r="D91" s="188"/>
      <c r="E91" s="188"/>
      <c r="F91" s="903" t="s">
        <v>204</v>
      </c>
      <c r="G91" s="903"/>
      <c r="H91" s="903"/>
      <c r="I91" s="903"/>
      <c r="J91" s="197" t="str">
        <f>'Tab 3-Income &amp; Rent Limits'!K13</f>
        <v>Select One</v>
      </c>
      <c r="K91" s="233"/>
    </row>
    <row r="92" spans="2:12" ht="9" customHeight="1" x14ac:dyDescent="0.3">
      <c r="B92" s="182"/>
      <c r="C92" s="246"/>
      <c r="D92" s="188"/>
      <c r="E92" s="188"/>
      <c r="F92" s="188"/>
      <c r="G92" s="188"/>
      <c r="H92" s="188"/>
      <c r="I92" s="188"/>
      <c r="J92" s="188"/>
      <c r="K92" s="233"/>
    </row>
    <row r="93" spans="2:12" ht="18.75" x14ac:dyDescent="0.3">
      <c r="B93" s="182"/>
      <c r="C93" s="230"/>
      <c r="D93" s="188"/>
      <c r="E93" s="188"/>
      <c r="F93" s="188"/>
      <c r="G93" s="255"/>
      <c r="H93" s="255"/>
      <c r="I93" s="255" t="s">
        <v>164</v>
      </c>
      <c r="J93" s="197" t="str">
        <f>'Tab 3-Income &amp; Rent Limits'!K27</f>
        <v>Select One</v>
      </c>
      <c r="K93" s="233"/>
    </row>
    <row r="94" spans="2:12" ht="9" customHeight="1" x14ac:dyDescent="0.3">
      <c r="B94" s="182"/>
      <c r="C94" s="246"/>
      <c r="D94" s="188"/>
      <c r="E94" s="188"/>
      <c r="F94" s="188"/>
      <c r="G94" s="188"/>
      <c r="H94" s="188"/>
      <c r="I94" s="188"/>
      <c r="J94" s="188"/>
      <c r="K94" s="233"/>
    </row>
    <row r="95" spans="2:12" ht="15" customHeight="1" x14ac:dyDescent="0.3">
      <c r="B95" s="182"/>
      <c r="C95" s="246"/>
      <c r="D95" s="188"/>
      <c r="E95" s="188"/>
      <c r="F95" s="188"/>
      <c r="G95" s="903" t="s">
        <v>165</v>
      </c>
      <c r="H95" s="903"/>
      <c r="I95" s="903"/>
      <c r="J95" s="197" t="str">
        <f>'Tab 3-Income &amp; Rent Limits'!K31</f>
        <v>Select One</v>
      </c>
      <c r="K95" s="233"/>
    </row>
    <row r="96" spans="2:12" ht="9" customHeight="1" x14ac:dyDescent="0.3">
      <c r="B96" s="182"/>
      <c r="C96" s="246"/>
      <c r="D96" s="188"/>
      <c r="E96" s="188"/>
      <c r="F96" s="188"/>
      <c r="G96" s="188"/>
      <c r="H96" s="188"/>
      <c r="I96" s="188"/>
      <c r="J96" s="188"/>
      <c r="K96" s="233"/>
    </row>
    <row r="97" spans="2:11" ht="18.75" x14ac:dyDescent="0.3">
      <c r="B97" s="182"/>
      <c r="C97" s="230"/>
      <c r="D97" s="188"/>
      <c r="E97" s="188"/>
      <c r="F97" s="188"/>
      <c r="G97" s="255"/>
      <c r="H97" s="255"/>
      <c r="I97" s="255" t="s">
        <v>166</v>
      </c>
      <c r="J97" s="197" t="str">
        <f>'Tab 3-Income &amp; Rent Limits'!K33</f>
        <v>Select One</v>
      </c>
      <c r="K97" s="233"/>
    </row>
    <row r="98" spans="2:11" ht="9" customHeight="1" x14ac:dyDescent="0.3">
      <c r="B98" s="182"/>
      <c r="C98" s="246"/>
      <c r="D98" s="188"/>
      <c r="E98" s="188"/>
      <c r="F98" s="188"/>
      <c r="G98" s="188"/>
      <c r="H98" s="188"/>
      <c r="I98" s="188"/>
      <c r="J98" s="188"/>
      <c r="K98" s="233"/>
    </row>
    <row r="99" spans="2:11" ht="18.75" x14ac:dyDescent="0.3">
      <c r="B99" s="182"/>
      <c r="C99" s="230"/>
      <c r="D99" s="188"/>
      <c r="E99" s="188"/>
      <c r="F99" s="188"/>
      <c r="G99" s="255"/>
      <c r="H99" s="161"/>
      <c r="I99" s="255" t="s">
        <v>167</v>
      </c>
      <c r="J99" s="197" t="str">
        <f>'Tab 3-Income &amp; Rent Limits'!K35</f>
        <v>Select One</v>
      </c>
      <c r="K99" s="233"/>
    </row>
    <row r="100" spans="2:11" ht="9" customHeight="1" x14ac:dyDescent="0.3">
      <c r="B100" s="182"/>
      <c r="C100" s="246"/>
      <c r="D100" s="188"/>
      <c r="E100" s="188"/>
      <c r="F100" s="188"/>
      <c r="G100" s="188"/>
      <c r="H100" s="188"/>
      <c r="I100" s="188"/>
      <c r="J100" s="188"/>
      <c r="K100" s="233"/>
    </row>
    <row r="101" spans="2:11" ht="18.75" x14ac:dyDescent="0.3">
      <c r="B101" s="182"/>
      <c r="C101" s="230"/>
      <c r="D101" s="188"/>
      <c r="E101" s="188"/>
      <c r="F101" s="904" t="s">
        <v>168</v>
      </c>
      <c r="G101" s="904"/>
      <c r="H101" s="904"/>
      <c r="I101" s="904"/>
      <c r="J101" s="197" t="str">
        <f>'Tab 3-Income &amp; Rent Limits'!K37</f>
        <v>Select One</v>
      </c>
      <c r="K101" s="233"/>
    </row>
    <row r="102" spans="2:11" ht="9" customHeight="1" x14ac:dyDescent="0.3">
      <c r="B102" s="182"/>
      <c r="C102" s="246"/>
      <c r="D102" s="188"/>
      <c r="E102" s="188"/>
      <c r="F102" s="188"/>
      <c r="G102" s="188"/>
      <c r="H102" s="188"/>
      <c r="I102" s="188"/>
      <c r="J102" s="188"/>
      <c r="K102" s="233"/>
    </row>
    <row r="103" spans="2:11" ht="18.75" x14ac:dyDescent="0.25">
      <c r="B103" s="912" t="s">
        <v>511</v>
      </c>
      <c r="C103" s="913"/>
      <c r="D103" s="913"/>
      <c r="E103" s="913"/>
      <c r="F103" s="913"/>
      <c r="G103" s="913"/>
      <c r="H103" s="913"/>
      <c r="I103" s="913"/>
      <c r="J103" s="913"/>
      <c r="K103" s="914"/>
    </row>
    <row r="104" spans="2:11" ht="15" customHeight="1" x14ac:dyDescent="0.3">
      <c r="B104" s="182"/>
      <c r="C104" s="246"/>
      <c r="D104" s="188"/>
      <c r="E104" s="188"/>
      <c r="F104" s="188"/>
      <c r="G104" s="188"/>
      <c r="H104" s="188"/>
      <c r="I104" s="188"/>
      <c r="J104" s="188"/>
      <c r="K104" s="233"/>
    </row>
    <row r="105" spans="2:11" ht="15" customHeight="1" x14ac:dyDescent="0.3">
      <c r="B105" s="182"/>
      <c r="C105" s="246"/>
      <c r="D105" s="188"/>
      <c r="E105" s="188"/>
      <c r="F105" s="904" t="s">
        <v>434</v>
      </c>
      <c r="G105" s="904"/>
      <c r="H105" s="904"/>
      <c r="I105" s="904"/>
      <c r="J105" s="197" t="str">
        <f>'Tab 4-Fees'!F5</f>
        <v>Select One</v>
      </c>
      <c r="K105" s="233"/>
    </row>
    <row r="106" spans="2:11" ht="9" customHeight="1" x14ac:dyDescent="0.3">
      <c r="B106" s="182"/>
      <c r="C106" s="246"/>
      <c r="D106" s="188"/>
      <c r="E106" s="188"/>
      <c r="F106" s="188"/>
      <c r="G106" s="188"/>
      <c r="H106" s="188"/>
      <c r="I106" s="188"/>
      <c r="J106" s="188"/>
      <c r="K106" s="233"/>
    </row>
    <row r="107" spans="2:11" ht="15" customHeight="1" x14ac:dyDescent="0.3">
      <c r="B107" s="182"/>
      <c r="C107" s="246"/>
      <c r="D107" s="188"/>
      <c r="E107" s="188"/>
      <c r="F107" s="188"/>
      <c r="G107" s="904" t="s">
        <v>538</v>
      </c>
      <c r="H107" s="904"/>
      <c r="I107" s="904"/>
      <c r="J107" s="256" t="str">
        <f>'Tab 4-Fees'!F7</f>
        <v>Select One</v>
      </c>
      <c r="K107" s="233"/>
    </row>
    <row r="108" spans="2:11" ht="9" customHeight="1" x14ac:dyDescent="0.25">
      <c r="B108" s="182"/>
      <c r="C108" s="246"/>
      <c r="D108" s="230"/>
      <c r="E108" s="230"/>
      <c r="F108" s="230"/>
      <c r="G108" s="230"/>
      <c r="H108" s="230"/>
      <c r="I108" s="230"/>
      <c r="J108" s="230"/>
      <c r="K108" s="233"/>
    </row>
    <row r="109" spans="2:11" ht="15" customHeight="1" x14ac:dyDescent="0.25">
      <c r="B109" s="912" t="s">
        <v>193</v>
      </c>
      <c r="C109" s="913"/>
      <c r="D109" s="913"/>
      <c r="E109" s="913"/>
      <c r="F109" s="913"/>
      <c r="G109" s="913"/>
      <c r="H109" s="913"/>
      <c r="I109" s="913"/>
      <c r="J109" s="913"/>
      <c r="K109" s="914"/>
    </row>
    <row r="110" spans="2:11" ht="9.9499999999999993" customHeight="1" x14ac:dyDescent="0.25">
      <c r="B110" s="182"/>
      <c r="C110" s="205"/>
      <c r="D110" s="180"/>
      <c r="E110" s="180"/>
      <c r="F110" s="205"/>
      <c r="G110" s="205"/>
      <c r="H110" s="205"/>
      <c r="I110" s="205"/>
      <c r="J110" s="205"/>
      <c r="K110" s="187"/>
    </row>
    <row r="111" spans="2:11" ht="18.75" x14ac:dyDescent="0.3">
      <c r="B111" s="182"/>
      <c r="E111" s="185"/>
      <c r="F111" s="183" t="s">
        <v>497</v>
      </c>
      <c r="G111" s="197">
        <f>'Tab 5-Unit &amp; Occupancy '!I8</f>
        <v>0</v>
      </c>
      <c r="H111" s="185"/>
      <c r="I111" s="183" t="s">
        <v>496</v>
      </c>
      <c r="J111" s="197">
        <f>'Tab 5-Unit &amp; Occupancy '!J8</f>
        <v>0</v>
      </c>
      <c r="K111" s="233"/>
    </row>
    <row r="112" spans="2:11" ht="9" customHeight="1" x14ac:dyDescent="0.3">
      <c r="B112" s="182"/>
      <c r="C112" s="185"/>
      <c r="D112" s="185"/>
      <c r="E112" s="188"/>
      <c r="F112" s="188"/>
      <c r="G112" s="188"/>
      <c r="H112" s="185"/>
      <c r="I112" s="188"/>
      <c r="J112" s="188"/>
      <c r="K112" s="233"/>
    </row>
    <row r="113" spans="2:12" ht="18.75" x14ac:dyDescent="0.3">
      <c r="B113" s="182"/>
      <c r="C113" s="195" t="s">
        <v>548</v>
      </c>
      <c r="D113" s="257">
        <f>'Tab 6-Marketing HCV Lease '!F29</f>
        <v>0</v>
      </c>
      <c r="E113" s="188"/>
      <c r="F113" s="183" t="s">
        <v>499</v>
      </c>
      <c r="G113" s="197">
        <f>'Tab 5-Unit &amp; Occupancy '!I9</f>
        <v>0</v>
      </c>
      <c r="I113" s="183" t="s">
        <v>498</v>
      </c>
      <c r="J113" s="197">
        <f>'Tab 5-Unit &amp; Occupancy '!J9</f>
        <v>0</v>
      </c>
      <c r="K113" s="233"/>
    </row>
    <row r="114" spans="2:12" ht="9" customHeight="1" x14ac:dyDescent="0.3">
      <c r="B114" s="182"/>
      <c r="C114" s="185"/>
      <c r="D114" s="185"/>
      <c r="E114" s="188"/>
      <c r="F114" s="183"/>
      <c r="G114" s="258"/>
      <c r="H114" s="185"/>
      <c r="I114" s="183"/>
      <c r="J114" s="258"/>
      <c r="K114" s="187"/>
    </row>
    <row r="115" spans="2:12" ht="18.75" x14ac:dyDescent="0.3">
      <c r="B115" s="259"/>
      <c r="C115" s="183" t="s">
        <v>368</v>
      </c>
      <c r="D115" s="257">
        <f>'Tab 1-Development Info'!K13</f>
        <v>0</v>
      </c>
      <c r="F115" s="183" t="s">
        <v>112</v>
      </c>
      <c r="G115" s="197">
        <f>'Tab 5-Unit &amp; Occupancy '!F8</f>
        <v>0</v>
      </c>
      <c r="H115" s="185"/>
      <c r="I115" s="183" t="s">
        <v>369</v>
      </c>
      <c r="J115" s="197">
        <f>'Tab 5-Unit &amp; Occupancy '!F9</f>
        <v>0</v>
      </c>
      <c r="K115" s="198"/>
      <c r="L115" s="252"/>
    </row>
    <row r="116" spans="2:12" ht="9" customHeight="1" x14ac:dyDescent="0.3">
      <c r="B116" s="182"/>
      <c r="C116" s="185"/>
      <c r="D116" s="185"/>
      <c r="E116" s="188"/>
      <c r="K116" s="233"/>
    </row>
    <row r="117" spans="2:12" ht="18.75" x14ac:dyDescent="0.25">
      <c r="B117" s="912" t="s">
        <v>76</v>
      </c>
      <c r="C117" s="913"/>
      <c r="D117" s="913"/>
      <c r="E117" s="913"/>
      <c r="F117" s="913"/>
      <c r="G117" s="913"/>
      <c r="H117" s="913"/>
      <c r="I117" s="913"/>
      <c r="J117" s="913"/>
      <c r="K117" s="914"/>
      <c r="L117" s="252"/>
    </row>
    <row r="118" spans="2:12" ht="9.9499999999999993" customHeight="1" x14ac:dyDescent="0.3">
      <c r="B118" s="182"/>
      <c r="C118" s="188"/>
      <c r="D118" s="188"/>
      <c r="E118" s="188"/>
      <c r="F118" s="188"/>
      <c r="G118" s="188"/>
      <c r="H118" s="188"/>
      <c r="I118" s="188"/>
      <c r="J118" s="188"/>
      <c r="K118" s="187"/>
    </row>
    <row r="119" spans="2:12" ht="15" customHeight="1" x14ac:dyDescent="0.3">
      <c r="B119" s="182"/>
      <c r="C119" s="188"/>
      <c r="D119" s="188"/>
      <c r="E119" s="188"/>
      <c r="F119" s="188"/>
      <c r="G119" s="736" t="s">
        <v>437</v>
      </c>
      <c r="H119" s="736"/>
      <c r="I119" s="736"/>
      <c r="J119" s="254" t="str">
        <f>'Tab 1-Development Info'!H28</f>
        <v>Select One</v>
      </c>
      <c r="K119" s="187"/>
    </row>
    <row r="120" spans="2:12" ht="15" customHeight="1" x14ac:dyDescent="0.3">
      <c r="B120" s="182"/>
      <c r="C120" s="188"/>
      <c r="D120" s="188"/>
      <c r="E120" s="188"/>
      <c r="F120" s="188"/>
      <c r="G120" s="736" t="s">
        <v>438</v>
      </c>
      <c r="H120" s="736"/>
      <c r="I120" s="736"/>
      <c r="J120" s="254" t="str">
        <f>'Tab 1-Development Info'!K27</f>
        <v>Select One</v>
      </c>
      <c r="K120" s="187"/>
    </row>
    <row r="121" spans="2:12" ht="15" customHeight="1" x14ac:dyDescent="0.3">
      <c r="B121" s="182"/>
      <c r="C121" s="188"/>
      <c r="D121" s="188"/>
      <c r="E121" s="188"/>
      <c r="F121" s="188"/>
      <c r="G121" s="195"/>
      <c r="H121" s="736" t="s">
        <v>79</v>
      </c>
      <c r="I121" s="736"/>
      <c r="J121" s="254">
        <f>'Tab 1-Development Info'!K29</f>
        <v>0</v>
      </c>
      <c r="K121" s="187"/>
    </row>
    <row r="122" spans="2:12" ht="9.9499999999999993" customHeight="1" x14ac:dyDescent="0.3">
      <c r="B122" s="182"/>
      <c r="C122" s="188"/>
      <c r="D122" s="188"/>
      <c r="E122" s="188"/>
      <c r="F122" s="188"/>
      <c r="G122" s="188"/>
      <c r="H122" s="188"/>
      <c r="I122" s="188"/>
      <c r="J122" s="188"/>
      <c r="K122" s="187"/>
    </row>
    <row r="123" spans="2:12" ht="18.75" x14ac:dyDescent="0.25">
      <c r="B123" s="912" t="s">
        <v>370</v>
      </c>
      <c r="C123" s="913"/>
      <c r="D123" s="913"/>
      <c r="E123" s="913"/>
      <c r="F123" s="913"/>
      <c r="G123" s="913"/>
      <c r="H123" s="913"/>
      <c r="I123" s="913"/>
      <c r="J123" s="913"/>
      <c r="K123" s="914"/>
    </row>
    <row r="124" spans="2:12" ht="15" customHeight="1" x14ac:dyDescent="0.3">
      <c r="B124" s="260"/>
      <c r="C124" s="902"/>
      <c r="D124" s="902"/>
      <c r="E124" s="261"/>
      <c r="F124" s="161"/>
      <c r="G124" s="262"/>
      <c r="H124" s="161"/>
      <c r="I124" s="161"/>
      <c r="J124" s="161"/>
      <c r="K124" s="263"/>
    </row>
    <row r="125" spans="2:12" ht="15" customHeight="1" x14ac:dyDescent="0.3">
      <c r="B125" s="260"/>
      <c r="C125" s="736" t="s">
        <v>205</v>
      </c>
      <c r="D125" s="736"/>
      <c r="E125" s="264">
        <f>'Tab 5-Unit &amp; Occupancy '!F18</f>
        <v>0</v>
      </c>
      <c r="K125" s="263"/>
    </row>
    <row r="126" spans="2:12" ht="15" customHeight="1" x14ac:dyDescent="0.3">
      <c r="B126" s="260"/>
      <c r="C126" s="265"/>
      <c r="D126" s="265"/>
      <c r="E126" s="185"/>
      <c r="F126" s="161"/>
      <c r="G126" s="905" t="s">
        <v>435</v>
      </c>
      <c r="H126" s="906"/>
      <c r="I126" s="906"/>
      <c r="J126" s="907"/>
      <c r="K126" s="263"/>
    </row>
    <row r="127" spans="2:12" ht="15" customHeight="1" x14ac:dyDescent="0.3">
      <c r="B127" s="260"/>
      <c r="C127" s="266"/>
      <c r="D127" s="195" t="s">
        <v>207</v>
      </c>
      <c r="E127" s="267" t="str">
        <f>'Tab 5-Unit &amp; Occupancy '!F20</f>
        <v>Select One</v>
      </c>
      <c r="G127" s="268"/>
      <c r="H127" s="269"/>
      <c r="I127" s="269"/>
      <c r="J127" s="270"/>
      <c r="K127" s="263"/>
    </row>
    <row r="128" spans="2:12" ht="15" customHeight="1" x14ac:dyDescent="0.3">
      <c r="B128" s="260"/>
      <c r="C128" s="265"/>
      <c r="D128" s="265"/>
      <c r="E128" s="185"/>
      <c r="F128" s="161"/>
      <c r="G128" s="271" t="s">
        <v>208</v>
      </c>
      <c r="H128" s="272"/>
      <c r="I128" s="272"/>
      <c r="J128" s="273"/>
      <c r="K128" s="263"/>
    </row>
    <row r="129" spans="2:12" ht="15" customHeight="1" x14ac:dyDescent="0.3">
      <c r="B129" s="924" t="s">
        <v>210</v>
      </c>
      <c r="C129" s="736"/>
      <c r="D129" s="736"/>
      <c r="E129" s="274" t="str">
        <f>'Tab 5-Unit &amp; Occupancy '!F22</f>
        <v>Select One</v>
      </c>
      <c r="F129" s="161"/>
      <c r="G129" s="275"/>
      <c r="H129" s="195"/>
      <c r="I129" s="195" t="s">
        <v>209</v>
      </c>
      <c r="J129" s="274" t="str">
        <f>'Tab 5-Unit &amp; Occupancy '!K16</f>
        <v>Select One</v>
      </c>
      <c r="K129" s="263"/>
    </row>
    <row r="130" spans="2:12" ht="15" customHeight="1" x14ac:dyDescent="0.3">
      <c r="B130" s="259"/>
      <c r="C130" s="185"/>
      <c r="D130" s="185"/>
      <c r="E130" s="272"/>
      <c r="F130" s="161"/>
      <c r="G130" s="276"/>
      <c r="H130" s="183"/>
      <c r="I130" s="195" t="s">
        <v>211</v>
      </c>
      <c r="J130" s="277" t="str">
        <f>'Tab 5-Unit &amp; Occupancy '!K17</f>
        <v>Select One</v>
      </c>
      <c r="K130" s="263"/>
    </row>
    <row r="131" spans="2:12" ht="15" customHeight="1" x14ac:dyDescent="0.3">
      <c r="B131" s="278"/>
      <c r="C131" s="736" t="s">
        <v>212</v>
      </c>
      <c r="D131" s="736"/>
      <c r="E131" s="274" t="str">
        <f>'Tab 5-Unit &amp; Occupancy '!F24</f>
        <v>Select One</v>
      </c>
      <c r="F131" s="161"/>
      <c r="G131" s="279"/>
      <c r="H131" s="280"/>
      <c r="I131" s="280"/>
      <c r="J131" s="281"/>
      <c r="K131" s="263"/>
    </row>
    <row r="132" spans="2:12" ht="15" customHeight="1" x14ac:dyDescent="0.3">
      <c r="B132" s="259"/>
      <c r="C132" s="185"/>
      <c r="D132" s="185"/>
      <c r="E132" s="185"/>
      <c r="F132" s="161"/>
      <c r="G132" s="268"/>
      <c r="H132" s="269"/>
      <c r="I132" s="269"/>
      <c r="J132" s="270"/>
      <c r="K132" s="263"/>
    </row>
    <row r="133" spans="2:12" ht="15" customHeight="1" x14ac:dyDescent="0.3">
      <c r="B133" s="282"/>
      <c r="C133" s="736" t="s">
        <v>215</v>
      </c>
      <c r="D133" s="736"/>
      <c r="E133" s="274" t="str">
        <f>'Tab 5-Unit &amp; Occupancy '!F26</f>
        <v>Select One</v>
      </c>
      <c r="F133" s="161"/>
      <c r="G133" s="271" t="s">
        <v>213</v>
      </c>
      <c r="H133" s="185"/>
      <c r="I133" s="185"/>
      <c r="J133" s="273"/>
      <c r="K133" s="263"/>
    </row>
    <row r="134" spans="2:12" ht="15" customHeight="1" x14ac:dyDescent="0.3">
      <c r="B134" s="283"/>
      <c r="C134" s="195"/>
      <c r="D134" s="195"/>
      <c r="E134" s="185"/>
      <c r="F134" s="161"/>
      <c r="G134" s="275"/>
      <c r="H134" s="185"/>
      <c r="I134" s="195" t="s">
        <v>214</v>
      </c>
      <c r="J134" s="274" t="str">
        <f>'Tab 5-Unit &amp; Occupancy '!K20</f>
        <v>Select One</v>
      </c>
      <c r="K134" s="263"/>
    </row>
    <row r="135" spans="2:12" ht="15" customHeight="1" x14ac:dyDescent="0.3">
      <c r="B135" s="282"/>
      <c r="C135" s="736" t="s">
        <v>217</v>
      </c>
      <c r="D135" s="736"/>
      <c r="E135" s="274" t="str">
        <f>'Tab 5-Unit &amp; Occupancy '!F28</f>
        <v>Select One</v>
      </c>
      <c r="F135" s="161"/>
      <c r="G135" s="279"/>
      <c r="H135" s="280"/>
      <c r="I135" s="284" t="s">
        <v>216</v>
      </c>
      <c r="J135" s="277" t="str">
        <f>'Tab 5-Unit &amp; Occupancy '!K21</f>
        <v>Select One</v>
      </c>
      <c r="K135" s="263"/>
    </row>
    <row r="136" spans="2:12" ht="15" customHeight="1" x14ac:dyDescent="0.3">
      <c r="B136" s="282"/>
      <c r="C136" s="195"/>
      <c r="D136" s="195"/>
      <c r="E136" s="185"/>
      <c r="F136" s="161"/>
      <c r="K136" s="263"/>
    </row>
    <row r="137" spans="2:12" ht="15" customHeight="1" x14ac:dyDescent="0.3">
      <c r="B137" s="282"/>
      <c r="C137" s="918" t="s">
        <v>447</v>
      </c>
      <c r="D137" s="918"/>
      <c r="E137" s="274" t="str">
        <f>'Tab 5-Unit &amp; Occupancy '!F30</f>
        <v>Select One</v>
      </c>
      <c r="F137" s="161"/>
      <c r="K137" s="263"/>
    </row>
    <row r="138" spans="2:12" ht="15" customHeight="1" x14ac:dyDescent="0.3">
      <c r="B138" s="285"/>
      <c r="C138" s="185"/>
      <c r="D138" s="286"/>
      <c r="E138" s="188"/>
      <c r="F138" s="188"/>
      <c r="G138" s="188"/>
      <c r="H138" s="188"/>
      <c r="I138" s="188"/>
      <c r="J138" s="188"/>
      <c r="K138" s="187"/>
    </row>
    <row r="139" spans="2:12" ht="18.75" x14ac:dyDescent="0.25">
      <c r="B139" s="912" t="s">
        <v>222</v>
      </c>
      <c r="C139" s="913"/>
      <c r="D139" s="913"/>
      <c r="E139" s="913"/>
      <c r="F139" s="913"/>
      <c r="G139" s="913"/>
      <c r="H139" s="913"/>
      <c r="I139" s="913"/>
      <c r="J139" s="913"/>
      <c r="K139" s="914"/>
      <c r="L139" s="161"/>
    </row>
    <row r="140" spans="2:12" ht="9.9499999999999993" customHeight="1" x14ac:dyDescent="0.25">
      <c r="B140" s="182"/>
      <c r="C140" s="205"/>
      <c r="D140" s="180"/>
      <c r="E140" s="180"/>
      <c r="F140" s="205"/>
      <c r="G140" s="205"/>
      <c r="H140" s="205"/>
      <c r="I140" s="205"/>
      <c r="J140" s="205"/>
      <c r="K140" s="187"/>
    </row>
    <row r="141" spans="2:12" ht="18.75" x14ac:dyDescent="0.3">
      <c r="B141" s="287"/>
      <c r="C141" s="232"/>
      <c r="D141" s="205"/>
      <c r="E141" s="902" t="s">
        <v>223</v>
      </c>
      <c r="F141" s="902"/>
      <c r="G141" s="902"/>
      <c r="H141" s="902"/>
      <c r="I141" s="902"/>
      <c r="J141" s="197" t="str">
        <f>'Tab 6-Marketing HCV Lease '!F11</f>
        <v>Select One</v>
      </c>
      <c r="K141" s="187"/>
    </row>
    <row r="142" spans="2:12" ht="9.9499999999999993" customHeight="1" x14ac:dyDescent="0.3">
      <c r="B142" s="182"/>
      <c r="C142" s="205"/>
      <c r="D142" s="205"/>
      <c r="E142" s="188"/>
      <c r="F142" s="188"/>
      <c r="G142" s="188"/>
      <c r="H142" s="188"/>
      <c r="I142" s="188"/>
      <c r="J142" s="188"/>
      <c r="K142" s="187"/>
    </row>
    <row r="143" spans="2:12" ht="18.75" x14ac:dyDescent="0.3">
      <c r="B143" s="287"/>
      <c r="C143" s="232"/>
      <c r="D143" s="205"/>
      <c r="E143" s="188"/>
      <c r="F143" s="185"/>
      <c r="G143" s="288"/>
      <c r="H143" s="185"/>
      <c r="I143" s="286" t="s">
        <v>224</v>
      </c>
      <c r="J143" s="197" t="str">
        <f>'Tab 6-Marketing HCV Lease '!F13</f>
        <v>Select One</v>
      </c>
      <c r="K143" s="187"/>
    </row>
    <row r="144" spans="2:12" ht="9.9499999999999993" customHeight="1" x14ac:dyDescent="0.3">
      <c r="B144" s="182"/>
      <c r="C144" s="205"/>
      <c r="D144" s="205"/>
      <c r="E144" s="188"/>
      <c r="F144" s="188"/>
      <c r="G144" s="188"/>
      <c r="H144" s="188"/>
      <c r="I144" s="188"/>
      <c r="J144" s="188"/>
      <c r="K144" s="187"/>
    </row>
    <row r="145" spans="2:12" ht="18.75" x14ac:dyDescent="0.3">
      <c r="B145" s="287"/>
      <c r="C145" s="232"/>
      <c r="D145" s="205"/>
      <c r="E145" s="188"/>
      <c r="F145" s="185"/>
      <c r="G145" s="289"/>
      <c r="H145" s="185"/>
      <c r="I145" s="286" t="s">
        <v>225</v>
      </c>
      <c r="J145" s="197" t="str">
        <f>'Tab 6-Marketing HCV Lease '!F15</f>
        <v>Select One</v>
      </c>
      <c r="K145" s="187"/>
    </row>
    <row r="146" spans="2:12" ht="9.9499999999999993" customHeight="1" x14ac:dyDescent="0.25">
      <c r="B146" s="182"/>
      <c r="C146" s="205"/>
      <c r="D146" s="205"/>
      <c r="E146" s="205"/>
      <c r="F146" s="205"/>
      <c r="G146" s="205"/>
      <c r="H146" s="205"/>
      <c r="I146" s="205"/>
      <c r="J146" s="205"/>
      <c r="K146" s="187"/>
    </row>
    <row r="147" spans="2:12" ht="18.75" x14ac:dyDescent="0.25">
      <c r="B147" s="912" t="s">
        <v>226</v>
      </c>
      <c r="C147" s="913"/>
      <c r="D147" s="913"/>
      <c r="E147" s="913"/>
      <c r="F147" s="913"/>
      <c r="G147" s="913"/>
      <c r="H147" s="913"/>
      <c r="I147" s="913"/>
      <c r="J147" s="913"/>
      <c r="K147" s="914"/>
      <c r="L147" s="161"/>
    </row>
    <row r="148" spans="2:12" ht="9.9499999999999993" customHeight="1" x14ac:dyDescent="0.25">
      <c r="B148" s="182"/>
      <c r="C148" s="205"/>
      <c r="D148" s="180"/>
      <c r="E148" s="180"/>
      <c r="F148" s="205"/>
      <c r="G148" s="205"/>
      <c r="H148" s="205"/>
      <c r="I148" s="205"/>
      <c r="J148" s="205"/>
      <c r="K148" s="187"/>
    </row>
    <row r="149" spans="2:12" ht="15" customHeight="1" x14ac:dyDescent="0.3">
      <c r="B149" s="182"/>
      <c r="C149" s="205"/>
      <c r="D149" s="205"/>
      <c r="E149" s="902" t="s">
        <v>227</v>
      </c>
      <c r="F149" s="902"/>
      <c r="G149" s="902"/>
      <c r="H149" s="902"/>
      <c r="I149" s="902"/>
      <c r="J149" s="197" t="str">
        <f>'Tab 6-Marketing HCV Lease '!F19</f>
        <v>Select One</v>
      </c>
      <c r="K149" s="187"/>
    </row>
    <row r="150" spans="2:12" ht="15" customHeight="1" x14ac:dyDescent="0.25">
      <c r="B150" s="182"/>
      <c r="C150" s="205"/>
      <c r="D150" s="205"/>
      <c r="E150" s="205"/>
      <c r="F150" s="205"/>
      <c r="G150" s="205"/>
      <c r="H150" s="205"/>
      <c r="I150" s="205"/>
      <c r="J150" s="205"/>
      <c r="K150" s="187"/>
    </row>
    <row r="151" spans="2:12" ht="15" customHeight="1" x14ac:dyDescent="0.3">
      <c r="B151" s="182"/>
      <c r="C151" s="205"/>
      <c r="D151" s="205"/>
      <c r="E151" s="903" t="s">
        <v>228</v>
      </c>
      <c r="F151" s="903"/>
      <c r="G151" s="903"/>
      <c r="H151" s="903"/>
      <c r="I151" s="903"/>
      <c r="J151" s="197" t="str">
        <f>'Tab 6-Marketing HCV Lease '!F21</f>
        <v>Select One</v>
      </c>
      <c r="K151" s="187"/>
    </row>
    <row r="152" spans="2:12" ht="15" customHeight="1" x14ac:dyDescent="0.3">
      <c r="B152" s="182"/>
      <c r="C152" s="205"/>
      <c r="D152" s="205"/>
      <c r="E152" s="183"/>
      <c r="F152" s="183"/>
      <c r="G152" s="183"/>
      <c r="H152" s="183"/>
      <c r="I152" s="183"/>
      <c r="J152" s="205"/>
      <c r="K152" s="187"/>
    </row>
    <row r="153" spans="2:12" ht="15" customHeight="1" x14ac:dyDescent="0.3">
      <c r="B153" s="182"/>
      <c r="C153" s="205"/>
      <c r="D153" s="205"/>
      <c r="E153" s="903" t="s">
        <v>229</v>
      </c>
      <c r="F153" s="903"/>
      <c r="G153" s="903"/>
      <c r="H153" s="903"/>
      <c r="I153" s="903"/>
      <c r="J153" s="197" t="str">
        <f>'Tab 6-Marketing HCV Lease '!F23</f>
        <v>Select One</v>
      </c>
      <c r="K153" s="187"/>
    </row>
    <row r="154" spans="2:12" ht="15" customHeight="1" x14ac:dyDescent="0.25">
      <c r="B154" s="182"/>
      <c r="C154" s="205"/>
      <c r="D154" s="205"/>
      <c r="E154" s="205"/>
      <c r="F154" s="205"/>
      <c r="G154" s="205"/>
      <c r="H154" s="205"/>
      <c r="I154" s="205"/>
      <c r="J154" s="205"/>
      <c r="K154" s="187"/>
    </row>
    <row r="155" spans="2:12" ht="15" customHeight="1" x14ac:dyDescent="0.3">
      <c r="B155" s="287"/>
      <c r="C155" s="232"/>
      <c r="D155" s="736" t="s">
        <v>230</v>
      </c>
      <c r="E155" s="736"/>
      <c r="F155" s="736"/>
      <c r="G155" s="736"/>
      <c r="H155" s="736"/>
      <c r="I155" s="736"/>
      <c r="J155" s="197" t="str">
        <f>'Tab 6-Marketing HCV Lease '!F25</f>
        <v>Select One</v>
      </c>
      <c r="K155" s="187"/>
    </row>
    <row r="156" spans="2:12" ht="15" customHeight="1" x14ac:dyDescent="0.3">
      <c r="B156" s="182"/>
      <c r="C156" s="205"/>
      <c r="D156" s="188"/>
      <c r="E156" s="188"/>
      <c r="F156" s="188"/>
      <c r="G156" s="188"/>
      <c r="H156" s="188"/>
      <c r="I156" s="188"/>
      <c r="J156" s="188"/>
      <c r="K156" s="187"/>
    </row>
    <row r="157" spans="2:12" ht="15" customHeight="1" x14ac:dyDescent="0.3">
      <c r="B157" s="287"/>
      <c r="C157" s="232"/>
      <c r="D157" s="188"/>
      <c r="E157" s="290"/>
      <c r="F157" s="185"/>
      <c r="G157" s="188"/>
      <c r="H157" s="185"/>
      <c r="I157" s="286" t="s">
        <v>549</v>
      </c>
      <c r="J157" s="197" t="str">
        <f>'Tab 6-Marketing HCV Lease '!F27</f>
        <v>Select One</v>
      </c>
      <c r="K157" s="187"/>
    </row>
    <row r="158" spans="2:12" ht="15" customHeight="1" x14ac:dyDescent="0.3">
      <c r="B158" s="182"/>
      <c r="C158" s="205"/>
      <c r="D158" s="188"/>
      <c r="E158" s="188"/>
      <c r="F158" s="188"/>
      <c r="G158" s="188"/>
      <c r="H158" s="188"/>
      <c r="I158" s="188"/>
      <c r="J158" s="188"/>
      <c r="K158" s="187"/>
    </row>
    <row r="159" spans="2:12" ht="15" customHeight="1" x14ac:dyDescent="0.3">
      <c r="B159" s="287"/>
      <c r="C159" s="232"/>
      <c r="D159" s="902" t="s">
        <v>231</v>
      </c>
      <c r="E159" s="902"/>
      <c r="F159" s="902"/>
      <c r="G159" s="902"/>
      <c r="H159" s="902"/>
      <c r="I159" s="902"/>
      <c r="J159" s="257">
        <f>'Tab 6-Marketing HCV Lease '!F29</f>
        <v>0</v>
      </c>
      <c r="K159" s="187"/>
    </row>
    <row r="160" spans="2:12" ht="9.9499999999999993" customHeight="1" x14ac:dyDescent="0.25">
      <c r="B160" s="182"/>
      <c r="C160" s="205"/>
      <c r="D160" s="205"/>
      <c r="E160" s="205"/>
      <c r="F160" s="205"/>
      <c r="G160" s="205"/>
      <c r="H160" s="205"/>
      <c r="I160" s="205"/>
      <c r="J160" s="205"/>
      <c r="K160" s="187"/>
    </row>
    <row r="161" spans="2:12" ht="18.75" x14ac:dyDescent="0.25">
      <c r="B161" s="912" t="s">
        <v>466</v>
      </c>
      <c r="C161" s="913"/>
      <c r="D161" s="913"/>
      <c r="E161" s="913"/>
      <c r="F161" s="913"/>
      <c r="G161" s="913"/>
      <c r="H161" s="913"/>
      <c r="I161" s="913"/>
      <c r="J161" s="913"/>
      <c r="K161" s="914"/>
      <c r="L161" s="161"/>
    </row>
    <row r="162" spans="2:12" ht="9.9499999999999993" customHeight="1" x14ac:dyDescent="0.25">
      <c r="B162" s="182"/>
      <c r="C162" s="205"/>
      <c r="D162" s="180"/>
      <c r="E162" s="180"/>
      <c r="F162" s="205"/>
      <c r="G162" s="205"/>
      <c r="H162" s="205"/>
      <c r="I162" s="205"/>
      <c r="J162" s="205"/>
      <c r="K162" s="187"/>
    </row>
    <row r="163" spans="2:12" ht="18.75" x14ac:dyDescent="0.3">
      <c r="B163" s="287"/>
      <c r="C163" s="232"/>
      <c r="D163" s="185"/>
      <c r="E163" s="185"/>
      <c r="F163" s="903" t="s">
        <v>232</v>
      </c>
      <c r="G163" s="903"/>
      <c r="H163" s="903"/>
      <c r="I163" s="903"/>
      <c r="J163" s="197" t="str">
        <f>'Tab 6-Marketing HCV Lease '!F33</f>
        <v>Select One</v>
      </c>
      <c r="K163" s="187"/>
    </row>
    <row r="164" spans="2:12" ht="9.9499999999999993" customHeight="1" x14ac:dyDescent="0.3">
      <c r="B164" s="182"/>
      <c r="C164" s="205"/>
      <c r="D164" s="188"/>
      <c r="E164" s="188"/>
      <c r="F164" s="188"/>
      <c r="G164" s="188"/>
      <c r="H164" s="188"/>
      <c r="I164" s="188"/>
      <c r="J164" s="188"/>
      <c r="K164" s="187"/>
    </row>
    <row r="165" spans="2:12" ht="18.75" x14ac:dyDescent="0.3">
      <c r="B165" s="287"/>
      <c r="C165" s="232"/>
      <c r="D165" s="185"/>
      <c r="E165" s="185"/>
      <c r="F165" s="902" t="s">
        <v>233</v>
      </c>
      <c r="G165" s="902"/>
      <c r="H165" s="902"/>
      <c r="I165" s="902"/>
      <c r="J165" s="197" t="str">
        <f>'Tab 6-Marketing HCV Lease '!F35</f>
        <v>Select One</v>
      </c>
      <c r="K165" s="187"/>
    </row>
    <row r="166" spans="2:12" ht="9.9499999999999993" customHeight="1" x14ac:dyDescent="0.3">
      <c r="B166" s="182"/>
      <c r="C166" s="205"/>
      <c r="D166" s="188"/>
      <c r="E166" s="188"/>
      <c r="F166" s="188"/>
      <c r="G166" s="188"/>
      <c r="H166" s="188"/>
      <c r="I166" s="188"/>
      <c r="J166" s="188"/>
      <c r="K166" s="187"/>
    </row>
    <row r="167" spans="2:12" ht="18.75" x14ac:dyDescent="0.3">
      <c r="B167" s="287"/>
      <c r="C167" s="232"/>
      <c r="D167" s="902" t="s">
        <v>493</v>
      </c>
      <c r="E167" s="902"/>
      <c r="F167" s="902"/>
      <c r="G167" s="902"/>
      <c r="H167" s="902"/>
      <c r="I167" s="902"/>
      <c r="J167" s="197" t="str">
        <f>'Tab 6-Marketing HCV Lease '!F37</f>
        <v>Select One</v>
      </c>
      <c r="K167" s="187"/>
    </row>
    <row r="168" spans="2:12" ht="9.9499999999999993" customHeight="1" x14ac:dyDescent="0.3">
      <c r="B168" s="182"/>
      <c r="C168" s="205"/>
      <c r="D168" s="188"/>
      <c r="E168" s="188"/>
      <c r="F168" s="188"/>
      <c r="G168" s="188"/>
      <c r="H168" s="188"/>
      <c r="I168" s="188"/>
      <c r="J168" s="188"/>
      <c r="K168" s="187"/>
    </row>
    <row r="169" spans="2:12" ht="18.75" x14ac:dyDescent="0.3">
      <c r="B169" s="287"/>
      <c r="C169" s="736" t="s">
        <v>422</v>
      </c>
      <c r="D169" s="736"/>
      <c r="E169" s="736"/>
      <c r="F169" s="736"/>
      <c r="G169" s="736"/>
      <c r="H169" s="736"/>
      <c r="I169" s="736"/>
      <c r="J169" s="197" t="str">
        <f>'Tab 6-Marketing HCV Lease '!F39</f>
        <v>Select One</v>
      </c>
      <c r="K169" s="187"/>
    </row>
    <row r="170" spans="2:12" ht="9.9499999999999993" customHeight="1" x14ac:dyDescent="0.3">
      <c r="B170" s="182"/>
      <c r="C170" s="205"/>
      <c r="D170" s="188"/>
      <c r="E170" s="188"/>
      <c r="F170" s="188"/>
      <c r="G170" s="188"/>
      <c r="H170" s="188"/>
      <c r="I170" s="188"/>
      <c r="J170" s="205"/>
      <c r="K170" s="187"/>
    </row>
    <row r="171" spans="2:12" ht="18.75" x14ac:dyDescent="0.25">
      <c r="B171" s="912" t="s">
        <v>371</v>
      </c>
      <c r="C171" s="913"/>
      <c r="D171" s="913"/>
      <c r="E171" s="913" t="s">
        <v>372</v>
      </c>
      <c r="F171" s="913"/>
      <c r="G171" s="913"/>
      <c r="H171" s="913"/>
      <c r="I171" s="913"/>
      <c r="J171" s="913"/>
      <c r="K171" s="914"/>
    </row>
    <row r="172" spans="2:12" ht="9.9499999999999993" customHeight="1" x14ac:dyDescent="0.25">
      <c r="B172" s="182"/>
      <c r="C172" s="205"/>
      <c r="D172" s="205"/>
      <c r="E172" s="205"/>
      <c r="F172" s="205"/>
      <c r="G172" s="205"/>
      <c r="H172" s="205"/>
      <c r="I172" s="205"/>
      <c r="J172" s="205"/>
      <c r="K172" s="187"/>
    </row>
    <row r="173" spans="2:12" ht="15" customHeight="1" x14ac:dyDescent="0.3">
      <c r="B173" s="182"/>
      <c r="C173" s="205"/>
      <c r="D173" s="205"/>
      <c r="E173" s="205"/>
      <c r="F173" s="188"/>
      <c r="G173" s="933" t="s">
        <v>234</v>
      </c>
      <c r="H173" s="933"/>
      <c r="I173" s="934"/>
      <c r="J173" s="291" t="s">
        <v>373</v>
      </c>
      <c r="K173" s="198"/>
    </row>
    <row r="174" spans="2:12" ht="15" customHeight="1" x14ac:dyDescent="0.3">
      <c r="B174" s="287"/>
      <c r="C174" s="232"/>
      <c r="D174" s="232"/>
      <c r="E174" s="232"/>
      <c r="F174" s="185"/>
      <c r="G174" s="910" t="s">
        <v>274</v>
      </c>
      <c r="H174" s="910"/>
      <c r="I174" s="910"/>
      <c r="J174" s="257" t="str">
        <f>'TAB 7-Audit Sample'!I66</f>
        <v>YES</v>
      </c>
      <c r="K174" s="187"/>
    </row>
    <row r="175" spans="2:12" ht="15" customHeight="1" x14ac:dyDescent="0.3">
      <c r="B175" s="287"/>
      <c r="C175" s="232"/>
      <c r="D175" s="232"/>
      <c r="E175" s="232"/>
      <c r="F175" s="185"/>
      <c r="G175" s="910" t="s">
        <v>277</v>
      </c>
      <c r="H175" s="910"/>
      <c r="I175" s="910"/>
      <c r="J175" s="257" t="str">
        <f>'TAB 7-Audit Sample'!I71</f>
        <v>YES</v>
      </c>
      <c r="K175" s="187"/>
    </row>
    <row r="176" spans="2:12" ht="15" customHeight="1" x14ac:dyDescent="0.3">
      <c r="B176" s="287"/>
      <c r="C176" s="232"/>
      <c r="D176" s="232"/>
      <c r="E176" s="232"/>
      <c r="F176" s="185"/>
      <c r="G176" s="910" t="s">
        <v>280</v>
      </c>
      <c r="H176" s="910"/>
      <c r="I176" s="910"/>
      <c r="J176" s="257" t="str">
        <f>'TAB 7-Audit Sample'!I75</f>
        <v>YES</v>
      </c>
      <c r="K176" s="187"/>
    </row>
    <row r="177" spans="2:12" ht="15" customHeight="1" x14ac:dyDescent="0.3">
      <c r="H177" s="910" t="s">
        <v>273</v>
      </c>
      <c r="I177" s="910"/>
      <c r="J177" s="257" t="str">
        <f>'TAB 7-Audit Sample'!I63</f>
        <v>Select One</v>
      </c>
    </row>
    <row r="178" spans="2:12" ht="15" customHeight="1" x14ac:dyDescent="0.3">
      <c r="B178" s="287"/>
      <c r="C178" s="232"/>
      <c r="D178" s="232"/>
      <c r="E178" s="232"/>
      <c r="F178" s="185"/>
      <c r="G178" s="910" t="s">
        <v>500</v>
      </c>
      <c r="H178" s="910"/>
      <c r="I178" s="910"/>
      <c r="J178" s="292">
        <f>'TAB 7-Audit Sample'!I65</f>
        <v>0</v>
      </c>
      <c r="K178" s="187"/>
    </row>
    <row r="179" spans="2:12" ht="15" customHeight="1" x14ac:dyDescent="0.3">
      <c r="B179" s="287"/>
      <c r="C179" s="232"/>
      <c r="D179" s="232"/>
      <c r="E179" s="232"/>
      <c r="F179" s="185"/>
      <c r="G179" s="910" t="s">
        <v>490</v>
      </c>
      <c r="H179" s="910"/>
      <c r="I179" s="910"/>
      <c r="J179" s="257" t="str">
        <f>'TAB 7-Audit Sample'!I67</f>
        <v>YES</v>
      </c>
      <c r="K179" s="187"/>
    </row>
    <row r="180" spans="2:12" ht="15" customHeight="1" x14ac:dyDescent="0.3">
      <c r="B180" s="287"/>
      <c r="C180" s="232"/>
      <c r="D180" s="232"/>
      <c r="E180" s="232"/>
      <c r="F180" s="185"/>
      <c r="G180" s="909" t="s">
        <v>374</v>
      </c>
      <c r="H180" s="909"/>
      <c r="I180" s="909"/>
      <c r="J180" s="185"/>
      <c r="K180" s="187"/>
    </row>
    <row r="181" spans="2:12" ht="15" customHeight="1" x14ac:dyDescent="0.3">
      <c r="B181" s="287"/>
      <c r="C181" s="232"/>
      <c r="D181" s="232"/>
      <c r="E181" s="232"/>
      <c r="F181" s="185"/>
      <c r="G181" s="910" t="s">
        <v>288</v>
      </c>
      <c r="H181" s="910"/>
      <c r="I181" s="910"/>
      <c r="J181" s="197">
        <f>'TAB 7-Audit Sample'!I86</f>
        <v>0</v>
      </c>
      <c r="K181" s="187"/>
    </row>
    <row r="182" spans="2:12" ht="15" customHeight="1" x14ac:dyDescent="0.3">
      <c r="B182" s="287"/>
      <c r="C182" s="232"/>
      <c r="D182" s="232"/>
      <c r="E182" s="232"/>
      <c r="F182" s="185"/>
      <c r="G182" s="910" t="s">
        <v>289</v>
      </c>
      <c r="H182" s="910"/>
      <c r="I182" s="910"/>
      <c r="J182" s="257">
        <f>'TAB 7-Audit Sample'!I87</f>
        <v>0</v>
      </c>
      <c r="K182" s="187"/>
    </row>
    <row r="183" spans="2:12" ht="15" customHeight="1" x14ac:dyDescent="0.3">
      <c r="B183" s="287"/>
      <c r="C183" s="232"/>
      <c r="D183" s="232"/>
      <c r="E183" s="232"/>
      <c r="F183" s="185"/>
      <c r="G183" s="293"/>
      <c r="H183" s="910" t="s">
        <v>282</v>
      </c>
      <c r="I183" s="910"/>
      <c r="J183" s="257">
        <f>'TAB 7-Audit Sample'!I78</f>
        <v>0</v>
      </c>
      <c r="K183" s="187"/>
    </row>
    <row r="184" spans="2:12" ht="15" customHeight="1" x14ac:dyDescent="0.3">
      <c r="B184" s="287"/>
      <c r="C184" s="232"/>
      <c r="D184" s="232"/>
      <c r="E184" s="232"/>
      <c r="F184" s="185"/>
      <c r="G184" s="910" t="s">
        <v>290</v>
      </c>
      <c r="H184" s="910"/>
      <c r="I184" s="910"/>
      <c r="J184" s="257">
        <f>'TAB 7-Audit Sample'!I88</f>
        <v>0</v>
      </c>
      <c r="K184" s="187"/>
    </row>
    <row r="185" spans="2:12" ht="15" customHeight="1" x14ac:dyDescent="0.3">
      <c r="B185" s="287"/>
      <c r="C185" s="232"/>
      <c r="D185" s="232"/>
      <c r="E185" s="232"/>
      <c r="F185" s="185"/>
      <c r="G185" s="909" t="s">
        <v>375</v>
      </c>
      <c r="H185" s="909" t="s">
        <v>376</v>
      </c>
      <c r="I185" s="909"/>
      <c r="J185" s="185"/>
      <c r="K185" s="187"/>
    </row>
    <row r="186" spans="2:12" ht="15" customHeight="1" x14ac:dyDescent="0.3">
      <c r="B186" s="287"/>
      <c r="C186" s="232"/>
      <c r="D186" s="232"/>
      <c r="E186" s="232"/>
      <c r="F186" s="185"/>
      <c r="G186" s="910" t="s">
        <v>284</v>
      </c>
      <c r="H186" s="910"/>
      <c r="I186" s="910"/>
      <c r="J186" s="257">
        <f>'TAB 7-Audit Sample'!I81</f>
        <v>0</v>
      </c>
      <c r="K186" s="187"/>
    </row>
    <row r="187" spans="2:12" ht="15" customHeight="1" x14ac:dyDescent="0.3">
      <c r="B187" s="287"/>
      <c r="C187" s="232"/>
      <c r="D187" s="232"/>
      <c r="E187" s="232"/>
      <c r="F187" s="185"/>
      <c r="G187" s="910" t="s">
        <v>285</v>
      </c>
      <c r="H187" s="910"/>
      <c r="I187" s="910"/>
      <c r="J187" s="257">
        <f>'TAB 7-Audit Sample'!I82</f>
        <v>0</v>
      </c>
      <c r="K187" s="187"/>
    </row>
    <row r="188" spans="2:12" ht="15" customHeight="1" x14ac:dyDescent="0.3">
      <c r="B188" s="287"/>
      <c r="C188" s="232"/>
      <c r="D188" s="232"/>
      <c r="E188" s="232"/>
      <c r="F188" s="185"/>
      <c r="G188" s="909" t="s">
        <v>377</v>
      </c>
      <c r="H188" s="909" t="s">
        <v>376</v>
      </c>
      <c r="I188" s="909"/>
      <c r="J188" s="185"/>
      <c r="K188" s="187"/>
      <c r="L188" s="252"/>
    </row>
    <row r="189" spans="2:12" ht="15" customHeight="1" x14ac:dyDescent="0.3">
      <c r="B189" s="287"/>
      <c r="C189" s="232"/>
      <c r="D189" s="232"/>
      <c r="E189" s="232"/>
      <c r="F189" s="185"/>
      <c r="G189" s="910" t="s">
        <v>286</v>
      </c>
      <c r="H189" s="910"/>
      <c r="I189" s="910"/>
      <c r="J189" s="257">
        <f>'TAB 7-Audit Sample'!I83</f>
        <v>0</v>
      </c>
      <c r="K189" s="187"/>
    </row>
    <row r="190" spans="2:12" ht="15" customHeight="1" x14ac:dyDescent="0.3">
      <c r="B190" s="287"/>
      <c r="C190" s="232"/>
      <c r="D190" s="232"/>
      <c r="E190" s="232"/>
      <c r="F190" s="185"/>
      <c r="G190" s="910" t="s">
        <v>287</v>
      </c>
      <c r="H190" s="910"/>
      <c r="I190" s="910"/>
      <c r="J190" s="257">
        <f>'TAB 7-Audit Sample'!I84</f>
        <v>0</v>
      </c>
      <c r="K190" s="187"/>
    </row>
    <row r="191" spans="2:12" ht="15" customHeight="1" x14ac:dyDescent="0.3">
      <c r="B191" s="287"/>
      <c r="C191" s="232"/>
      <c r="D191" s="232"/>
      <c r="E191" s="232"/>
      <c r="F191" s="185"/>
      <c r="G191" s="909" t="s">
        <v>378</v>
      </c>
      <c r="H191" s="909"/>
      <c r="I191" s="909"/>
      <c r="J191" s="185"/>
      <c r="K191" s="187"/>
    </row>
    <row r="192" spans="2:12" ht="15" customHeight="1" x14ac:dyDescent="0.3">
      <c r="B192" s="287"/>
      <c r="C192" s="232"/>
      <c r="D192" s="232"/>
      <c r="E192" s="232"/>
      <c r="F192" s="185"/>
      <c r="G192" s="910" t="s">
        <v>379</v>
      </c>
      <c r="H192" s="910"/>
      <c r="I192" s="910"/>
      <c r="J192" s="257">
        <f>'TAB 7-Audit Sample'!I90</f>
        <v>0</v>
      </c>
      <c r="K192" s="187"/>
    </row>
    <row r="193" spans="2:12" ht="15" customHeight="1" x14ac:dyDescent="0.3">
      <c r="B193" s="287"/>
      <c r="C193" s="232"/>
      <c r="D193" s="232"/>
      <c r="E193" s="232"/>
      <c r="F193" s="185"/>
      <c r="G193" s="910" t="s">
        <v>470</v>
      </c>
      <c r="H193" s="916"/>
      <c r="I193" s="916"/>
      <c r="J193" s="257">
        <f>'TAB 7-Audit Sample'!I91</f>
        <v>0</v>
      </c>
      <c r="K193" s="187"/>
    </row>
    <row r="194" spans="2:12" ht="15" customHeight="1" x14ac:dyDescent="0.3">
      <c r="B194" s="287"/>
      <c r="C194" s="232"/>
      <c r="D194" s="232"/>
      <c r="E194" s="232"/>
      <c r="F194" s="910" t="s">
        <v>448</v>
      </c>
      <c r="G194" s="910"/>
      <c r="H194" s="910"/>
      <c r="I194" s="910"/>
      <c r="J194" s="257">
        <f>'TAB 7-Audit Sample'!I92</f>
        <v>0</v>
      </c>
      <c r="K194" s="187"/>
    </row>
    <row r="195" spans="2:12" ht="15" customHeight="1" x14ac:dyDescent="0.3">
      <c r="B195" s="287"/>
      <c r="C195" s="232"/>
      <c r="D195" s="232"/>
      <c r="E195" s="232"/>
      <c r="F195" s="185"/>
      <c r="G195" s="910" t="s">
        <v>292</v>
      </c>
      <c r="H195" s="910"/>
      <c r="I195" s="910"/>
      <c r="J195" s="257">
        <f>'TAB 7-Audit Sample'!I93</f>
        <v>0</v>
      </c>
      <c r="K195" s="187"/>
    </row>
    <row r="196" spans="2:12" ht="15" customHeight="1" x14ac:dyDescent="0.3">
      <c r="B196" s="287"/>
      <c r="C196" s="232"/>
      <c r="D196" s="232"/>
      <c r="E196" s="232"/>
      <c r="F196" s="185"/>
      <c r="G196" s="909" t="s">
        <v>380</v>
      </c>
      <c r="H196" s="909"/>
      <c r="I196" s="909"/>
      <c r="J196" s="185"/>
      <c r="K196" s="187"/>
    </row>
    <row r="197" spans="2:12" ht="17.25" customHeight="1" x14ac:dyDescent="0.3">
      <c r="B197" s="287"/>
      <c r="C197" s="232"/>
      <c r="D197" s="232"/>
      <c r="E197" s="232"/>
      <c r="F197" s="185"/>
      <c r="G197" s="910" t="s">
        <v>381</v>
      </c>
      <c r="H197" s="910"/>
      <c r="I197" s="910"/>
      <c r="J197" s="257">
        <f>'TAB 7-Audit Sample'!I94</f>
        <v>0</v>
      </c>
      <c r="K197" s="187"/>
    </row>
    <row r="198" spans="2:12" ht="9.9499999999999993" customHeight="1" x14ac:dyDescent="0.25">
      <c r="B198" s="182"/>
      <c r="C198" s="205"/>
      <c r="D198" s="205"/>
      <c r="E198" s="205"/>
      <c r="F198" s="205"/>
      <c r="G198" s="205"/>
      <c r="H198" s="205"/>
      <c r="I198" s="205"/>
      <c r="J198" s="205"/>
      <c r="K198" s="187"/>
    </row>
    <row r="199" spans="2:12" ht="15" customHeight="1" x14ac:dyDescent="0.25">
      <c r="B199" s="948" t="s">
        <v>382</v>
      </c>
      <c r="C199" s="949"/>
      <c r="D199" s="949"/>
      <c r="E199" s="949"/>
      <c r="F199" s="949"/>
      <c r="G199" s="949"/>
      <c r="H199" s="949"/>
      <c r="I199" s="949"/>
      <c r="J199" s="949"/>
      <c r="K199" s="950"/>
    </row>
    <row r="200" spans="2:12" ht="15.75" customHeight="1" x14ac:dyDescent="0.25">
      <c r="B200" s="919" t="s">
        <v>383</v>
      </c>
      <c r="C200" s="920"/>
      <c r="D200" s="920"/>
      <c r="E200" s="920"/>
      <c r="F200" s="920"/>
      <c r="G200" s="920"/>
      <c r="H200" s="920"/>
      <c r="I200" s="920"/>
      <c r="J200" s="920"/>
      <c r="K200" s="921"/>
    </row>
    <row r="201" spans="2:12" ht="12" customHeight="1" x14ac:dyDescent="0.25">
      <c r="B201" s="294"/>
      <c r="C201" s="295"/>
      <c r="D201" s="295"/>
      <c r="E201" s="295"/>
      <c r="F201" s="295"/>
      <c r="G201" s="295"/>
      <c r="H201" s="295"/>
      <c r="I201" s="295"/>
      <c r="J201" s="295"/>
      <c r="K201" s="296"/>
    </row>
    <row r="202" spans="2:12" ht="18.75" x14ac:dyDescent="0.3">
      <c r="B202" s="182"/>
      <c r="C202" s="183" t="s">
        <v>349</v>
      </c>
      <c r="D202" s="184">
        <f>'Tab 1-Development Info'!E5</f>
        <v>46174</v>
      </c>
      <c r="E202" s="183" t="s">
        <v>350</v>
      </c>
      <c r="F202" s="186">
        <f>G6</f>
        <v>2026</v>
      </c>
      <c r="G202" s="183"/>
      <c r="H202" s="185"/>
      <c r="I202" s="183" t="s">
        <v>384</v>
      </c>
      <c r="J202" s="297"/>
      <c r="K202" s="187"/>
      <c r="L202" s="252"/>
    </row>
    <row r="203" spans="2:12" ht="9" customHeight="1" x14ac:dyDescent="0.25">
      <c r="B203" s="182"/>
      <c r="C203" s="240"/>
      <c r="D203" s="240"/>
      <c r="E203" s="240"/>
      <c r="F203" s="240"/>
      <c r="G203" s="240"/>
      <c r="H203" s="240"/>
      <c r="I203" s="232"/>
      <c r="J203" s="298"/>
      <c r="K203" s="187"/>
    </row>
    <row r="204" spans="2:12" x14ac:dyDescent="0.25">
      <c r="B204" s="214"/>
      <c r="C204" s="232"/>
      <c r="D204" s="205"/>
      <c r="E204" s="232"/>
      <c r="F204" s="232"/>
      <c r="G204" s="232"/>
      <c r="H204" s="908" t="s">
        <v>474</v>
      </c>
      <c r="I204" s="908"/>
      <c r="J204" s="299"/>
      <c r="K204" s="233"/>
    </row>
    <row r="205" spans="2:12" ht="18.75" x14ac:dyDescent="0.3">
      <c r="B205" s="300"/>
      <c r="C205" s="230"/>
      <c r="D205" s="188"/>
      <c r="E205" s="188"/>
      <c r="F205" s="188"/>
      <c r="G205" s="301"/>
      <c r="H205" s="301"/>
      <c r="I205" s="301" t="s">
        <v>385</v>
      </c>
      <c r="J205" s="298"/>
      <c r="K205" s="233"/>
    </row>
    <row r="206" spans="2:12" ht="18.75" x14ac:dyDescent="0.3">
      <c r="B206" s="214"/>
      <c r="C206" s="205"/>
      <c r="D206" s="188"/>
      <c r="E206" s="188"/>
      <c r="F206" s="185"/>
      <c r="G206" s="195"/>
      <c r="H206" s="185"/>
      <c r="I206" s="195" t="s">
        <v>481</v>
      </c>
      <c r="J206" s="302"/>
      <c r="K206" s="187"/>
      <c r="L206" s="303"/>
    </row>
    <row r="207" spans="2:12" ht="18.75" x14ac:dyDescent="0.3">
      <c r="B207" s="214"/>
      <c r="C207" s="205"/>
      <c r="D207" s="188"/>
      <c r="E207" s="188"/>
      <c r="F207" s="185"/>
      <c r="G207" s="195"/>
      <c r="H207" s="185"/>
      <c r="I207" s="195" t="s">
        <v>480</v>
      </c>
      <c r="J207" s="302"/>
      <c r="K207" s="187"/>
      <c r="L207" s="303"/>
    </row>
    <row r="208" spans="2:12" ht="18.75" x14ac:dyDescent="0.3">
      <c r="B208" s="214"/>
      <c r="C208" s="205"/>
      <c r="D208" s="188"/>
      <c r="E208" s="736" t="s">
        <v>482</v>
      </c>
      <c r="F208" s="736"/>
      <c r="G208" s="736"/>
      <c r="H208" s="736"/>
      <c r="I208" s="736"/>
      <c r="J208" s="304"/>
      <c r="K208" s="187"/>
      <c r="L208" s="303"/>
    </row>
    <row r="209" spans="2:12" ht="18.75" x14ac:dyDescent="0.3">
      <c r="B209" s="214"/>
      <c r="C209" s="205"/>
      <c r="D209" s="188"/>
      <c r="E209" s="195"/>
      <c r="F209" s="736" t="s">
        <v>483</v>
      </c>
      <c r="G209" s="946"/>
      <c r="H209" s="946"/>
      <c r="I209" s="946"/>
      <c r="J209" s="304"/>
      <c r="K209" s="187"/>
      <c r="L209" s="303"/>
    </row>
    <row r="210" spans="2:12" ht="18.75" x14ac:dyDescent="0.3">
      <c r="B210" s="214"/>
      <c r="C210" s="205"/>
      <c r="D210" s="188"/>
      <c r="E210" s="736" t="s">
        <v>484</v>
      </c>
      <c r="F210" s="736"/>
      <c r="G210" s="736"/>
      <c r="H210" s="736"/>
      <c r="I210" s="736"/>
      <c r="J210" s="304"/>
      <c r="K210" s="187"/>
      <c r="L210" s="303"/>
    </row>
    <row r="211" spans="2:12" ht="18.75" x14ac:dyDescent="0.3">
      <c r="B211" s="214"/>
      <c r="C211" s="205"/>
      <c r="D211" s="188"/>
      <c r="E211" s="188"/>
      <c r="F211" s="736" t="s">
        <v>446</v>
      </c>
      <c r="G211" s="736"/>
      <c r="H211" s="736"/>
      <c r="I211" s="736"/>
      <c r="J211" s="304"/>
      <c r="K211" s="187"/>
      <c r="L211" s="303"/>
    </row>
    <row r="212" spans="2:12" ht="18.75" x14ac:dyDescent="0.3">
      <c r="B212" s="214"/>
      <c r="C212" s="205"/>
      <c r="D212" s="188"/>
      <c r="E212" s="736" t="s">
        <v>479</v>
      </c>
      <c r="F212" s="736"/>
      <c r="G212" s="736"/>
      <c r="H212" s="736"/>
      <c r="I212" s="736"/>
      <c r="J212" s="302"/>
      <c r="K212" s="187"/>
      <c r="L212" s="303"/>
    </row>
    <row r="213" spans="2:12" ht="18.75" x14ac:dyDescent="0.3">
      <c r="B213" s="214"/>
      <c r="C213" s="205"/>
      <c r="D213" s="215"/>
      <c r="E213" s="215"/>
      <c r="F213" s="932" t="s">
        <v>445</v>
      </c>
      <c r="G213" s="932"/>
      <c r="H213" s="932"/>
      <c r="I213" s="932"/>
      <c r="J213" s="306"/>
      <c r="K213" s="187"/>
    </row>
    <row r="214" spans="2:12" ht="18.75" x14ac:dyDescent="0.3">
      <c r="B214" s="214"/>
      <c r="C214" s="205"/>
      <c r="D214" s="188"/>
      <c r="E214" s="188"/>
      <c r="F214" s="185"/>
      <c r="G214" s="195"/>
      <c r="H214" s="185"/>
      <c r="I214" s="301" t="s">
        <v>386</v>
      </c>
      <c r="J214" s="307"/>
      <c r="K214" s="187"/>
      <c r="L214" s="303"/>
    </row>
    <row r="215" spans="2:12" ht="18.75" x14ac:dyDescent="0.3">
      <c r="B215" s="214"/>
      <c r="C215" s="205"/>
      <c r="D215" s="188"/>
      <c r="E215" s="195"/>
      <c r="F215" s="195"/>
      <c r="G215" s="195"/>
      <c r="H215" s="185"/>
      <c r="I215" s="195" t="s">
        <v>436</v>
      </c>
      <c r="J215" s="302" t="str">
        <f>IF(COUNTIF('Tab 2-Auditor Info'!H4:H12,"Yes")=5,"Yes","No")</f>
        <v>No</v>
      </c>
      <c r="K215" s="187"/>
      <c r="L215" s="303"/>
    </row>
    <row r="216" spans="2:12" ht="18.75" x14ac:dyDescent="0.3">
      <c r="B216" s="214"/>
      <c r="C216" s="205"/>
      <c r="D216" s="188"/>
      <c r="E216" s="195"/>
      <c r="F216" s="195"/>
      <c r="G216" s="195"/>
      <c r="H216" s="195"/>
      <c r="I216" s="308" t="s">
        <v>478</v>
      </c>
      <c r="J216" s="309"/>
      <c r="K216" s="187"/>
    </row>
    <row r="217" spans="2:12" ht="18.75" x14ac:dyDescent="0.3">
      <c r="B217" s="214"/>
      <c r="C217" s="205"/>
      <c r="D217" s="736" t="s">
        <v>444</v>
      </c>
      <c r="E217" s="736"/>
      <c r="F217" s="736"/>
      <c r="G217" s="736"/>
      <c r="H217" s="736"/>
      <c r="I217" s="736"/>
      <c r="J217" s="310" t="str">
        <f>'Tab 1-Development Info'!H23</f>
        <v>Select One</v>
      </c>
      <c r="K217" s="187"/>
    </row>
    <row r="218" spans="2:12" ht="18.75" x14ac:dyDescent="0.3">
      <c r="B218" s="214"/>
      <c r="C218" s="205"/>
      <c r="D218" s="185"/>
      <c r="E218" s="195"/>
      <c r="F218" s="195"/>
      <c r="G218" s="195"/>
      <c r="H218" s="195"/>
      <c r="I218" s="301" t="s">
        <v>12</v>
      </c>
      <c r="J218" s="307"/>
      <c r="K218" s="187"/>
      <c r="L218" s="252"/>
    </row>
    <row r="219" spans="2:12" ht="18.75" x14ac:dyDescent="0.3">
      <c r="B219" s="214"/>
      <c r="C219" s="205"/>
      <c r="D219" s="736" t="s">
        <v>441</v>
      </c>
      <c r="E219" s="736"/>
      <c r="F219" s="736"/>
      <c r="G219" s="736"/>
      <c r="H219" s="736"/>
      <c r="I219" s="736"/>
      <c r="J219" s="302" t="s">
        <v>68</v>
      </c>
      <c r="K219" s="187"/>
    </row>
    <row r="220" spans="2:12" ht="18.75" x14ac:dyDescent="0.3">
      <c r="B220" s="214"/>
      <c r="C220" s="205"/>
      <c r="D220" s="185"/>
      <c r="E220" s="736" t="s">
        <v>442</v>
      </c>
      <c r="F220" s="736"/>
      <c r="G220" s="736"/>
      <c r="H220" s="736"/>
      <c r="I220" s="736"/>
      <c r="J220" s="302" t="s">
        <v>68</v>
      </c>
      <c r="K220" s="187"/>
      <c r="L220" s="252"/>
    </row>
    <row r="221" spans="2:12" ht="18.75" x14ac:dyDescent="0.3">
      <c r="B221" s="214"/>
      <c r="C221" s="205"/>
      <c r="D221" s="185"/>
      <c r="E221" s="736" t="s">
        <v>204</v>
      </c>
      <c r="F221" s="736"/>
      <c r="G221" s="736"/>
      <c r="H221" s="736"/>
      <c r="I221" s="736"/>
      <c r="J221" s="304" t="str">
        <f>'Tab 3-Income &amp; Rent Limits'!K13</f>
        <v>Select One</v>
      </c>
      <c r="K221" s="187"/>
      <c r="L221" s="252"/>
    </row>
    <row r="222" spans="2:12" ht="18.75" x14ac:dyDescent="0.3">
      <c r="B222" s="214"/>
      <c r="C222" s="205"/>
      <c r="D222" s="185"/>
      <c r="E222" s="195"/>
      <c r="F222" s="195"/>
      <c r="G222" s="195"/>
      <c r="H222" s="195"/>
      <c r="I222" s="308" t="s">
        <v>471</v>
      </c>
      <c r="J222" s="311"/>
      <c r="K222" s="187"/>
    </row>
    <row r="223" spans="2:12" ht="18.75" x14ac:dyDescent="0.3">
      <c r="B223" s="214"/>
      <c r="C223" s="205"/>
      <c r="D223" s="185"/>
      <c r="E223" s="736" t="s">
        <v>472</v>
      </c>
      <c r="F223" s="736"/>
      <c r="G223" s="736" t="s">
        <v>443</v>
      </c>
      <c r="H223" s="736"/>
      <c r="I223" s="736"/>
      <c r="J223" s="302"/>
      <c r="K223" s="187"/>
    </row>
    <row r="224" spans="2:12" ht="18.75" x14ac:dyDescent="0.3">
      <c r="B224" s="214"/>
      <c r="C224" s="205"/>
      <c r="D224" s="185"/>
      <c r="E224" s="195"/>
      <c r="F224" s="736" t="s">
        <v>473</v>
      </c>
      <c r="G224" s="736"/>
      <c r="H224" s="736"/>
      <c r="I224" s="736"/>
      <c r="J224" s="302"/>
      <c r="K224" s="187"/>
    </row>
    <row r="225" spans="2:17" ht="18.75" x14ac:dyDescent="0.3">
      <c r="B225" s="214"/>
      <c r="C225" s="205"/>
      <c r="D225" s="185"/>
      <c r="E225" s="195"/>
      <c r="F225" s="195"/>
      <c r="G225" s="911" t="s">
        <v>234</v>
      </c>
      <c r="H225" s="911"/>
      <c r="I225" s="911"/>
      <c r="J225" s="311"/>
      <c r="K225" s="187"/>
      <c r="L225" s="252"/>
      <c r="N225" s="161"/>
      <c r="O225" s="312"/>
      <c r="P225" s="312"/>
      <c r="Q225" s="312"/>
    </row>
    <row r="226" spans="2:17" ht="18.75" x14ac:dyDescent="0.3">
      <c r="B226" s="214"/>
      <c r="C226" s="205"/>
      <c r="D226" s="736" t="s">
        <v>494</v>
      </c>
      <c r="E226" s="736"/>
      <c r="F226" s="736"/>
      <c r="G226" s="736"/>
      <c r="H226" s="736"/>
      <c r="I226" s="736"/>
      <c r="J226" s="313"/>
      <c r="K226" s="187"/>
      <c r="N226" s="161"/>
      <c r="O226" s="915"/>
      <c r="P226" s="915"/>
      <c r="Q226" s="915"/>
    </row>
    <row r="227" spans="2:17" ht="18.75" x14ac:dyDescent="0.3">
      <c r="B227" s="214"/>
      <c r="C227" s="232"/>
      <c r="D227" s="185"/>
      <c r="E227" s="185"/>
      <c r="F227" s="185"/>
      <c r="G227" s="185"/>
      <c r="H227" s="185"/>
      <c r="I227" s="308" t="s">
        <v>476</v>
      </c>
      <c r="J227" s="314"/>
      <c r="K227" s="198"/>
      <c r="N227" s="161"/>
      <c r="O227" s="915"/>
      <c r="P227" s="915"/>
      <c r="Q227" s="915"/>
    </row>
    <row r="228" spans="2:17" ht="18.75" x14ac:dyDescent="0.3">
      <c r="B228" s="214"/>
      <c r="C228" s="205"/>
      <c r="D228" s="736" t="s">
        <v>475</v>
      </c>
      <c r="E228" s="736"/>
      <c r="F228" s="736"/>
      <c r="G228" s="736"/>
      <c r="H228" s="736"/>
      <c r="I228" s="736"/>
      <c r="J228" s="306" t="s">
        <v>68</v>
      </c>
      <c r="K228" s="187"/>
      <c r="N228" s="161"/>
      <c r="O228" s="915"/>
      <c r="P228" s="915"/>
      <c r="Q228" s="915"/>
    </row>
    <row r="229" spans="2:17" ht="15" customHeight="1" x14ac:dyDescent="0.3">
      <c r="B229" s="315"/>
      <c r="C229" s="232"/>
      <c r="D229" s="185"/>
      <c r="E229" s="185"/>
      <c r="F229" s="185"/>
      <c r="G229" s="185"/>
      <c r="H229" s="185"/>
      <c r="I229" s="308" t="s">
        <v>222</v>
      </c>
      <c r="J229" s="314"/>
      <c r="K229" s="187"/>
      <c r="N229" s="316"/>
      <c r="O229" s="316"/>
      <c r="P229" s="316"/>
      <c r="Q229" s="316"/>
    </row>
    <row r="230" spans="2:17" ht="15" customHeight="1" x14ac:dyDescent="0.3">
      <c r="B230" s="315"/>
      <c r="C230" s="232"/>
      <c r="D230" s="736" t="s">
        <v>495</v>
      </c>
      <c r="E230" s="736"/>
      <c r="F230" s="736"/>
      <c r="G230" s="736"/>
      <c r="H230" s="736"/>
      <c r="I230" s="736"/>
      <c r="J230" s="306" t="s">
        <v>68</v>
      </c>
      <c r="K230" s="187"/>
    </row>
    <row r="231" spans="2:17" ht="18.75" x14ac:dyDescent="0.3">
      <c r="B231" s="214"/>
      <c r="C231" s="215"/>
      <c r="D231" s="195"/>
      <c r="E231" s="185"/>
      <c r="F231" s="185"/>
      <c r="G231" s="185"/>
      <c r="H231" s="185"/>
      <c r="I231" s="308" t="s">
        <v>226</v>
      </c>
      <c r="J231" s="314"/>
      <c r="K231" s="198"/>
    </row>
    <row r="232" spans="2:17" ht="18.75" x14ac:dyDescent="0.3">
      <c r="B232" s="214"/>
      <c r="C232" s="917" t="s">
        <v>439</v>
      </c>
      <c r="D232" s="736"/>
      <c r="E232" s="736"/>
      <c r="F232" s="736"/>
      <c r="G232" s="736"/>
      <c r="H232" s="736"/>
      <c r="I232" s="736"/>
      <c r="J232" s="306" t="s">
        <v>68</v>
      </c>
      <c r="K232" s="187"/>
    </row>
    <row r="233" spans="2:17" ht="18.75" x14ac:dyDescent="0.3">
      <c r="B233" s="214"/>
      <c r="C233" s="232"/>
      <c r="D233" s="185"/>
      <c r="E233" s="185"/>
      <c r="F233" s="185"/>
      <c r="G233" s="185"/>
      <c r="H233" s="931" t="s">
        <v>466</v>
      </c>
      <c r="I233" s="931"/>
      <c r="J233" s="314"/>
      <c r="K233" s="198"/>
    </row>
    <row r="234" spans="2:17" ht="18.75" x14ac:dyDescent="0.3">
      <c r="B234" s="214"/>
      <c r="C234" s="736" t="s">
        <v>477</v>
      </c>
      <c r="D234" s="736"/>
      <c r="E234" s="736"/>
      <c r="F234" s="736"/>
      <c r="G234" s="736"/>
      <c r="H234" s="736"/>
      <c r="I234" s="736"/>
      <c r="J234" s="306" t="s">
        <v>68</v>
      </c>
      <c r="K234" s="187"/>
    </row>
    <row r="235" spans="2:17" ht="18.75" x14ac:dyDescent="0.3">
      <c r="B235" s="214"/>
      <c r="C235" s="205"/>
      <c r="D235" s="215"/>
      <c r="E235" s="215"/>
      <c r="F235" s="215"/>
      <c r="G235" s="215"/>
      <c r="H235" s="931"/>
      <c r="I235" s="931"/>
      <c r="J235" s="185"/>
      <c r="K235" s="187"/>
    </row>
    <row r="236" spans="2:17" ht="18.75" x14ac:dyDescent="0.3">
      <c r="B236" s="214"/>
      <c r="C236" s="205"/>
      <c r="D236" s="215"/>
      <c r="E236" s="215"/>
      <c r="F236" s="215"/>
      <c r="G236" s="215"/>
      <c r="H236" s="215"/>
      <c r="I236" s="215"/>
      <c r="J236" s="185"/>
      <c r="K236" s="187"/>
    </row>
    <row r="237" spans="2:17" ht="18.75" x14ac:dyDescent="0.3">
      <c r="B237" s="214"/>
      <c r="C237" s="205"/>
      <c r="D237" s="215"/>
      <c r="E237" s="215"/>
      <c r="F237" s="215"/>
      <c r="G237" s="215"/>
      <c r="H237" s="215"/>
      <c r="I237" s="195" t="s">
        <v>387</v>
      </c>
      <c r="J237" s="317"/>
      <c r="K237" s="187"/>
      <c r="L237" s="303"/>
    </row>
    <row r="238" spans="2:17" ht="18.75" x14ac:dyDescent="0.3">
      <c r="B238" s="214"/>
      <c r="C238" s="205"/>
      <c r="D238" s="215"/>
      <c r="E238" s="215"/>
      <c r="F238" s="215"/>
      <c r="G238" s="215"/>
      <c r="H238" s="215"/>
      <c r="I238" s="195" t="s">
        <v>388</v>
      </c>
      <c r="J238" s="317"/>
      <c r="K238" s="198"/>
      <c r="L238" s="303"/>
    </row>
    <row r="239" spans="2:17" ht="15.75" thickBot="1" x14ac:dyDescent="0.3">
      <c r="B239" s="318"/>
      <c r="C239" s="319"/>
      <c r="D239" s="319"/>
      <c r="E239" s="319"/>
      <c r="F239" s="319"/>
      <c r="G239" s="319"/>
      <c r="H239" s="319"/>
      <c r="I239" s="319"/>
      <c r="J239" s="319"/>
      <c r="K239" s="320"/>
    </row>
    <row r="240" spans="2:17" x14ac:dyDescent="0.25">
      <c r="B240" s="321"/>
      <c r="C240" s="321"/>
      <c r="D240" s="321"/>
      <c r="E240" s="321"/>
      <c r="F240" s="322"/>
      <c r="G240" s="321"/>
      <c r="H240" s="321"/>
      <c r="I240" s="321"/>
      <c r="J240" s="321"/>
      <c r="K240" s="321"/>
    </row>
    <row r="241" spans="2:11" x14ac:dyDescent="0.25">
      <c r="B241" s="321"/>
      <c r="C241" s="321"/>
      <c r="D241" s="321"/>
      <c r="E241" s="321"/>
      <c r="F241" s="322"/>
      <c r="G241" s="321"/>
      <c r="H241" s="321"/>
      <c r="I241" s="321"/>
      <c r="J241" s="321"/>
      <c r="K241" s="321"/>
    </row>
    <row r="242" spans="2:11" x14ac:dyDescent="0.25">
      <c r="B242" s="321"/>
      <c r="C242" s="321"/>
      <c r="D242" s="321"/>
      <c r="E242" s="321"/>
      <c r="F242" s="322"/>
      <c r="G242" s="321"/>
      <c r="H242" s="321"/>
      <c r="I242" s="321"/>
      <c r="J242" s="321"/>
      <c r="K242" s="321"/>
    </row>
    <row r="243" spans="2:11" x14ac:dyDescent="0.25">
      <c r="B243" s="321"/>
      <c r="C243" s="321"/>
      <c r="D243" s="321"/>
      <c r="E243" s="321"/>
      <c r="F243" s="322"/>
      <c r="G243" s="321"/>
      <c r="H243" s="321"/>
      <c r="I243" s="321"/>
      <c r="J243" s="321"/>
      <c r="K243" s="321"/>
    </row>
    <row r="244" spans="2:11" x14ac:dyDescent="0.25">
      <c r="B244" s="321"/>
      <c r="C244" s="321"/>
      <c r="D244" s="321"/>
      <c r="E244" s="321"/>
      <c r="F244" s="322"/>
      <c r="G244" s="321"/>
      <c r="H244" s="321"/>
      <c r="I244" s="321"/>
      <c r="J244" s="321"/>
      <c r="K244" s="321"/>
    </row>
    <row r="245" spans="2:11" x14ac:dyDescent="0.25">
      <c r="B245" s="321"/>
      <c r="C245" s="321"/>
      <c r="D245" s="321"/>
      <c r="E245" s="321"/>
      <c r="F245" s="322"/>
      <c r="G245" s="321"/>
      <c r="H245" s="321"/>
      <c r="I245" s="321"/>
      <c r="J245" s="321"/>
      <c r="K245" s="321"/>
    </row>
    <row r="246" spans="2:11" x14ac:dyDescent="0.25">
      <c r="B246" s="321"/>
      <c r="C246" s="321"/>
      <c r="D246" s="321"/>
      <c r="E246" s="321"/>
      <c r="F246" s="322"/>
      <c r="G246" s="321"/>
      <c r="H246" s="321"/>
      <c r="I246" s="321"/>
      <c r="J246" s="321"/>
      <c r="K246" s="321"/>
    </row>
    <row r="247" spans="2:11" x14ac:dyDescent="0.25">
      <c r="F247" s="323"/>
      <c r="G247" s="161"/>
      <c r="H247" s="324"/>
      <c r="I247" s="161"/>
      <c r="J247" s="325"/>
    </row>
    <row r="248" spans="2:11" x14ac:dyDescent="0.25">
      <c r="F248" s="323"/>
      <c r="G248" s="316"/>
      <c r="H248" s="316"/>
      <c r="I248" s="316"/>
      <c r="J248" s="316"/>
    </row>
    <row r="249" spans="2:11" x14ac:dyDescent="0.25">
      <c r="F249" s="323"/>
      <c r="G249" s="161"/>
    </row>
    <row r="250" spans="2:11" x14ac:dyDescent="0.25">
      <c r="G250" s="316"/>
      <c r="H250" s="316"/>
      <c r="I250" s="316"/>
      <c r="J250" s="316"/>
    </row>
    <row r="251" spans="2:11" x14ac:dyDescent="0.25">
      <c r="G251" s="161"/>
      <c r="H251" s="316"/>
      <c r="I251" s="161"/>
      <c r="J251" s="326"/>
    </row>
    <row r="252" spans="2:11" x14ac:dyDescent="0.25">
      <c r="G252" s="316"/>
      <c r="H252" s="316"/>
      <c r="I252" s="316"/>
      <c r="J252" s="316"/>
    </row>
    <row r="253" spans="2:11" x14ac:dyDescent="0.25">
      <c r="G253" s="947"/>
      <c r="H253" s="947"/>
      <c r="I253" s="947"/>
      <c r="J253" s="947"/>
    </row>
    <row r="254" spans="2:11" x14ac:dyDescent="0.25">
      <c r="G254" s="316"/>
      <c r="H254" s="316"/>
      <c r="I254" s="316"/>
      <c r="J254" s="316"/>
    </row>
  </sheetData>
  <sheetProtection algorithmName="SHA-512" hashValue="gqT7bMETPU0bb5O+6DGPCrOIkGFSdZSKD8FO0qqIbNxlE1yZb+xGglhNNRe77YMWqUBIl6Gt+2IbW41vkifUsg==" saltValue="BXKmM2+5kxzAotCjjUUibw==" spinCount="100000" sheet="1" objects="1" scenarios="1" selectLockedCells="1" selectUnlockedCells="1"/>
  <mergeCells count="108">
    <mergeCell ref="O227:Q227"/>
    <mergeCell ref="O228:Q228"/>
    <mergeCell ref="E212:I212"/>
    <mergeCell ref="E208:I208"/>
    <mergeCell ref="F209:I209"/>
    <mergeCell ref="E210:I210"/>
    <mergeCell ref="D167:I167"/>
    <mergeCell ref="G253:J253"/>
    <mergeCell ref="D155:I155"/>
    <mergeCell ref="D159:I159"/>
    <mergeCell ref="H183:I183"/>
    <mergeCell ref="H233:I233"/>
    <mergeCell ref="G192:I192"/>
    <mergeCell ref="G195:I195"/>
    <mergeCell ref="G197:I197"/>
    <mergeCell ref="G182:I182"/>
    <mergeCell ref="G184:I184"/>
    <mergeCell ref="G186:I186"/>
    <mergeCell ref="G191:I191"/>
    <mergeCell ref="G196:I196"/>
    <mergeCell ref="B199:K199"/>
    <mergeCell ref="F194:I194"/>
    <mergeCell ref="G175:I175"/>
    <mergeCell ref="D230:I230"/>
    <mergeCell ref="H235:I235"/>
    <mergeCell ref="F213:I213"/>
    <mergeCell ref="G173:I173"/>
    <mergeCell ref="G187:I187"/>
    <mergeCell ref="D219:I219"/>
    <mergeCell ref="E220:I220"/>
    <mergeCell ref="B1:K1"/>
    <mergeCell ref="B2:K2"/>
    <mergeCell ref="B3:K3"/>
    <mergeCell ref="B4:K4"/>
    <mergeCell ref="B9:K9"/>
    <mergeCell ref="G189:I189"/>
    <mergeCell ref="G190:I190"/>
    <mergeCell ref="B109:K109"/>
    <mergeCell ref="F53:I53"/>
    <mergeCell ref="F55:I55"/>
    <mergeCell ref="G181:I181"/>
    <mergeCell ref="B139:K139"/>
    <mergeCell ref="B171:K171"/>
    <mergeCell ref="B39:K39"/>
    <mergeCell ref="B51:K51"/>
    <mergeCell ref="E14:F14"/>
    <mergeCell ref="B20:K20"/>
    <mergeCell ref="B63:K63"/>
    <mergeCell ref="H14:J14"/>
    <mergeCell ref="B123:K123"/>
    <mergeCell ref="D18:F18"/>
    <mergeCell ref="H18:I18"/>
    <mergeCell ref="G174:I174"/>
    <mergeCell ref="G180:I180"/>
    <mergeCell ref="C169:I169"/>
    <mergeCell ref="G119:I119"/>
    <mergeCell ref="G120:I120"/>
    <mergeCell ref="H121:I121"/>
    <mergeCell ref="E141:I141"/>
    <mergeCell ref="E151:I151"/>
    <mergeCell ref="E149:I149"/>
    <mergeCell ref="E153:I153"/>
    <mergeCell ref="C124:D124"/>
    <mergeCell ref="C131:D131"/>
    <mergeCell ref="C135:D135"/>
    <mergeCell ref="C133:D133"/>
    <mergeCell ref="B129:D129"/>
    <mergeCell ref="D81:H81"/>
    <mergeCell ref="F59:I59"/>
    <mergeCell ref="F61:I61"/>
    <mergeCell ref="G75:I75"/>
    <mergeCell ref="D65:J65"/>
    <mergeCell ref="E57:I57"/>
    <mergeCell ref="F101:I101"/>
    <mergeCell ref="C234:I234"/>
    <mergeCell ref="C232:I232"/>
    <mergeCell ref="D228:I228"/>
    <mergeCell ref="B117:K117"/>
    <mergeCell ref="E223:I223"/>
    <mergeCell ref="D217:I217"/>
    <mergeCell ref="F224:I224"/>
    <mergeCell ref="F211:I211"/>
    <mergeCell ref="C137:D137"/>
    <mergeCell ref="F163:I163"/>
    <mergeCell ref="B200:K200"/>
    <mergeCell ref="B147:K147"/>
    <mergeCell ref="B161:K161"/>
    <mergeCell ref="F165:I165"/>
    <mergeCell ref="H177:I177"/>
    <mergeCell ref="G178:I178"/>
    <mergeCell ref="G179:I179"/>
    <mergeCell ref="G95:I95"/>
    <mergeCell ref="M77:S77"/>
    <mergeCell ref="F91:I91"/>
    <mergeCell ref="E221:I221"/>
    <mergeCell ref="G107:I107"/>
    <mergeCell ref="C125:D125"/>
    <mergeCell ref="G126:J126"/>
    <mergeCell ref="H204:I204"/>
    <mergeCell ref="D226:I226"/>
    <mergeCell ref="G185:I185"/>
    <mergeCell ref="G188:I188"/>
    <mergeCell ref="G176:I176"/>
    <mergeCell ref="G225:I225"/>
    <mergeCell ref="B103:K103"/>
    <mergeCell ref="O226:Q226"/>
    <mergeCell ref="G193:I193"/>
    <mergeCell ref="F105:I105"/>
  </mergeCells>
  <dataValidations count="4">
    <dataValidation type="list" allowBlank="1" showInputMessage="1" showErrorMessage="1" sqref="J237" xr:uid="{8A2F696F-BEE8-42B8-BE1D-61263A8773C9}">
      <formula1>"Compliant: Pending Final Close Out Letter, Noncompliant: Pending Corrective Action, Pending Additional Information"</formula1>
    </dataValidation>
    <dataValidation type="list" allowBlank="1" showInputMessage="1" showErrorMessage="1" sqref="J213 J234 J232 J230 J228" xr:uid="{9DE5BEC3-5551-472D-88EC-D89B3B317C40}">
      <formula1>"Select One, Yes, No"</formula1>
    </dataValidation>
    <dataValidation type="list" allowBlank="1" showInputMessage="1" showErrorMessage="1" sqref="E129 E131 E133 E135 J134:J135 J129:J130" xr:uid="{6509D25C-E703-4947-A3A9-C8A3C327847C}">
      <formula1>"Select One, Yes, No, NA"</formula1>
    </dataValidation>
    <dataValidation type="list" allowBlank="1" showInputMessage="1" showErrorMessage="1" sqref="J206:J215" xr:uid="{DA24C602-B3AA-40DB-9AA7-EABE106C3388}">
      <formula1>"Yes, No"</formula1>
    </dataValidation>
  </dataValidations>
  <pageMargins left="0.7" right="0.7" top="0.75" bottom="0.75" header="0.3" footer="0.3"/>
  <pageSetup scale="23" fitToHeight="0" orientation="portrait" horizontalDpi="1200" verticalDpi="1200" r:id="rId1"/>
  <ignoredErrors>
    <ignoredError xmlns:x16r3="http://schemas.microsoft.com/office/spreadsheetml/2018/08/main" sqref="G6" x16r3:misleadingForma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DE73F-013D-4557-9678-9F3B822EC765}">
  <dimension ref="A1:CR25"/>
  <sheetViews>
    <sheetView topLeftCell="BU1" zoomScale="70" zoomScaleNormal="70" workbookViewId="0">
      <selection sqref="A1:XFD1048576"/>
    </sheetView>
  </sheetViews>
  <sheetFormatPr defaultRowHeight="15" x14ac:dyDescent="0.25"/>
  <cols>
    <col min="1" max="48" width="15.7109375" style="147" customWidth="1"/>
    <col min="49" max="50" width="15.7109375" style="169" customWidth="1"/>
    <col min="51" max="96" width="15.7109375" style="147" customWidth="1"/>
    <col min="97" max="97" width="11" style="147" customWidth="1"/>
    <col min="98" max="16384" width="9.140625" style="147"/>
  </cols>
  <sheetData>
    <row r="1" spans="1:96" s="327" customFormat="1" x14ac:dyDescent="0.25">
      <c r="A1" s="321"/>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05"/>
      <c r="AX1" s="305"/>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row>
    <row r="2" spans="1:96" s="327" customFormat="1" ht="36.75" customHeight="1" x14ac:dyDescent="0.3">
      <c r="A2" s="951" t="s">
        <v>346</v>
      </c>
      <c r="B2" s="951"/>
      <c r="C2" s="951"/>
      <c r="D2" s="951"/>
      <c r="E2" s="951"/>
      <c r="F2" s="951"/>
      <c r="G2" s="951"/>
      <c r="H2" s="951"/>
      <c r="I2" s="951"/>
      <c r="J2" s="951"/>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328"/>
      <c r="CA2" s="328"/>
      <c r="CB2" s="328"/>
      <c r="CC2" s="328"/>
      <c r="CD2" s="328"/>
      <c r="CE2" s="328"/>
      <c r="CF2" s="328"/>
      <c r="CG2" s="328"/>
      <c r="CH2" s="328"/>
      <c r="CI2" s="328"/>
      <c r="CJ2" s="328"/>
      <c r="CK2" s="328"/>
      <c r="CL2" s="328"/>
      <c r="CM2" s="328"/>
      <c r="CN2" s="328"/>
      <c r="CO2" s="328"/>
      <c r="CP2" s="328"/>
      <c r="CQ2" s="328"/>
      <c r="CR2" s="328"/>
    </row>
    <row r="3" spans="1:96" s="327" customFormat="1" ht="23.25" customHeight="1" x14ac:dyDescent="0.3">
      <c r="A3" s="952" t="s">
        <v>389</v>
      </c>
      <c r="B3" s="952"/>
      <c r="C3" s="952"/>
      <c r="D3" s="952"/>
      <c r="E3" s="952"/>
      <c r="F3" s="952"/>
      <c r="G3" s="952"/>
      <c r="H3" s="952"/>
      <c r="I3" s="952"/>
      <c r="J3" s="952"/>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9"/>
      <c r="AX3" s="329"/>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328"/>
      <c r="CA3" s="328"/>
      <c r="CB3" s="328"/>
      <c r="CC3" s="328"/>
      <c r="CD3" s="328"/>
      <c r="CE3" s="328"/>
      <c r="CF3" s="328"/>
      <c r="CG3" s="328"/>
      <c r="CH3" s="328"/>
      <c r="CI3" s="328"/>
      <c r="CJ3" s="328"/>
      <c r="CK3" s="328"/>
      <c r="CL3" s="328"/>
      <c r="CM3" s="328"/>
      <c r="CN3" s="328"/>
      <c r="CO3" s="328"/>
      <c r="CP3" s="328"/>
      <c r="CQ3" s="328"/>
      <c r="CR3" s="328"/>
    </row>
    <row r="4" spans="1:96" s="299" customFormat="1" ht="339" customHeight="1" x14ac:dyDescent="0.25">
      <c r="A4" s="232" t="s">
        <v>547</v>
      </c>
      <c r="B4" s="330" t="s">
        <v>450</v>
      </c>
      <c r="C4" s="330" t="s">
        <v>449</v>
      </c>
      <c r="D4" s="330" t="s">
        <v>453</v>
      </c>
      <c r="E4" s="330" t="s">
        <v>452</v>
      </c>
      <c r="F4" s="330" t="s">
        <v>451</v>
      </c>
      <c r="G4" s="330" t="s">
        <v>454</v>
      </c>
      <c r="H4" s="330" t="s">
        <v>455</v>
      </c>
      <c r="I4" s="330" t="s">
        <v>456</v>
      </c>
      <c r="J4" s="330" t="str">
        <f>'Tab 1-Development Info'!G19</f>
        <v>Jurisdictional Boundaries</v>
      </c>
      <c r="K4" s="330" t="s">
        <v>463</v>
      </c>
      <c r="L4" s="330" t="s">
        <v>56</v>
      </c>
      <c r="M4" s="330" t="s">
        <v>390</v>
      </c>
      <c r="N4" s="330" t="s">
        <v>391</v>
      </c>
      <c r="O4" s="330" t="s">
        <v>58</v>
      </c>
      <c r="P4" s="330" t="s">
        <v>392</v>
      </c>
      <c r="Q4" s="330" t="s">
        <v>393</v>
      </c>
      <c r="R4" s="330" t="s">
        <v>394</v>
      </c>
      <c r="S4" s="330" t="s">
        <v>457</v>
      </c>
      <c r="T4" s="330" t="s">
        <v>395</v>
      </c>
      <c r="U4" s="330" t="s">
        <v>396</v>
      </c>
      <c r="V4" s="330" t="s">
        <v>397</v>
      </c>
      <c r="W4" s="330" t="s">
        <v>501</v>
      </c>
      <c r="X4" s="330" t="s">
        <v>502</v>
      </c>
      <c r="Y4" s="330" t="s">
        <v>503</v>
      </c>
      <c r="Z4" s="330" t="s">
        <v>504</v>
      </c>
      <c r="AA4" s="330" t="s">
        <v>398</v>
      </c>
      <c r="AB4" s="330" t="s">
        <v>399</v>
      </c>
      <c r="AC4" s="330" t="s">
        <v>72</v>
      </c>
      <c r="AD4" s="330" t="s">
        <v>69</v>
      </c>
      <c r="AE4" s="330" t="s">
        <v>458</v>
      </c>
      <c r="AF4" s="330" t="s">
        <v>400</v>
      </c>
      <c r="AG4" s="330" t="s">
        <v>210</v>
      </c>
      <c r="AH4" s="330" t="s">
        <v>212</v>
      </c>
      <c r="AI4" s="330" t="s">
        <v>215</v>
      </c>
      <c r="AJ4" s="330" t="s">
        <v>217</v>
      </c>
      <c r="AK4" s="330" t="s">
        <v>447</v>
      </c>
      <c r="AL4" s="330" t="s">
        <v>209</v>
      </c>
      <c r="AM4" s="330" t="s">
        <v>211</v>
      </c>
      <c r="AN4" s="330" t="s">
        <v>214</v>
      </c>
      <c r="AO4" s="330" t="s">
        <v>216</v>
      </c>
      <c r="AP4" s="330" t="s">
        <v>401</v>
      </c>
      <c r="AQ4" s="330" t="s">
        <v>402</v>
      </c>
      <c r="AR4" s="330" t="s">
        <v>204</v>
      </c>
      <c r="AS4" s="330" t="s">
        <v>459</v>
      </c>
      <c r="AT4" s="330" t="s">
        <v>403</v>
      </c>
      <c r="AU4" s="330" t="s">
        <v>404</v>
      </c>
      <c r="AV4" s="330" t="s">
        <v>159</v>
      </c>
      <c r="AW4" s="330" t="s">
        <v>167</v>
      </c>
      <c r="AX4" s="330" t="s">
        <v>168</v>
      </c>
      <c r="AY4" s="330" t="s">
        <v>434</v>
      </c>
      <c r="AZ4" s="330" t="s">
        <v>538</v>
      </c>
      <c r="BA4" s="330" t="s">
        <v>405</v>
      </c>
      <c r="BB4" s="330" t="s">
        <v>505</v>
      </c>
      <c r="BC4" s="330" t="s">
        <v>506</v>
      </c>
      <c r="BD4" s="330" t="s">
        <v>406</v>
      </c>
      <c r="BE4" s="330" t="s">
        <v>273</v>
      </c>
      <c r="BF4" s="330" t="s">
        <v>507</v>
      </c>
      <c r="BG4" s="330" t="s">
        <v>288</v>
      </c>
      <c r="BH4" s="330" t="s">
        <v>289</v>
      </c>
      <c r="BI4" s="330" t="s">
        <v>282</v>
      </c>
      <c r="BJ4" s="330" t="s">
        <v>407</v>
      </c>
      <c r="BK4" s="330" t="s">
        <v>408</v>
      </c>
      <c r="BL4" s="330" t="s">
        <v>409</v>
      </c>
      <c r="BM4" s="330" t="s">
        <v>286</v>
      </c>
      <c r="BN4" s="330" t="s">
        <v>287</v>
      </c>
      <c r="BO4" s="330" t="s">
        <v>410</v>
      </c>
      <c r="BP4" s="330" t="s">
        <v>470</v>
      </c>
      <c r="BQ4" s="330" t="s">
        <v>460</v>
      </c>
      <c r="BR4" s="330" t="s">
        <v>411</v>
      </c>
      <c r="BS4" s="330" t="s">
        <v>461</v>
      </c>
      <c r="BT4" s="330" t="s">
        <v>440</v>
      </c>
      <c r="BU4" s="330" t="s">
        <v>224</v>
      </c>
      <c r="BV4" s="330" t="s">
        <v>225</v>
      </c>
      <c r="BW4" s="330" t="s">
        <v>227</v>
      </c>
      <c r="BX4" s="330" t="s">
        <v>228</v>
      </c>
      <c r="BY4" s="330" t="s">
        <v>229</v>
      </c>
      <c r="BZ4" s="330" t="s">
        <v>230</v>
      </c>
      <c r="CA4" s="330" t="s">
        <v>231</v>
      </c>
      <c r="CB4" s="330" t="s">
        <v>232</v>
      </c>
      <c r="CC4" s="330" t="s">
        <v>233</v>
      </c>
      <c r="CD4" s="330" t="s">
        <v>493</v>
      </c>
      <c r="CE4" s="331" t="s">
        <v>422</v>
      </c>
      <c r="CF4" s="331" t="s">
        <v>472</v>
      </c>
      <c r="CG4" s="331" t="s">
        <v>473</v>
      </c>
      <c r="CH4" s="331" t="s">
        <v>481</v>
      </c>
      <c r="CI4" s="330" t="s">
        <v>510</v>
      </c>
      <c r="CJ4" s="330" t="s">
        <v>483</v>
      </c>
      <c r="CK4" s="330" t="s">
        <v>484</v>
      </c>
      <c r="CL4" s="330" t="s">
        <v>462</v>
      </c>
      <c r="CM4" s="330" t="s">
        <v>479</v>
      </c>
      <c r="CN4" s="330" t="s">
        <v>445</v>
      </c>
      <c r="CO4" s="330" t="s">
        <v>53</v>
      </c>
      <c r="CP4" s="330" t="s">
        <v>52</v>
      </c>
      <c r="CQ4" s="330" t="s">
        <v>412</v>
      </c>
      <c r="CR4" s="330" t="s">
        <v>413</v>
      </c>
    </row>
    <row r="5" spans="1:96" s="299" customFormat="1" x14ac:dyDescent="0.25">
      <c r="A5" s="332"/>
      <c r="B5" s="333">
        <f>'Tab 1-Development Info'!E67</f>
        <v>0</v>
      </c>
      <c r="C5" s="334">
        <f>'Tab 1-Development Info'!H67</f>
        <v>0</v>
      </c>
      <c r="D5" s="335">
        <f>'Tab 1-Development Info'!I67</f>
        <v>0</v>
      </c>
      <c r="E5" s="334">
        <f>'Tab 1-Development Info'!E68</f>
        <v>0</v>
      </c>
      <c r="F5" s="334">
        <f>'Tab 1-Development Info'!H68</f>
        <v>0</v>
      </c>
      <c r="G5" s="334">
        <f>'Tab 1-Development Info'!I67</f>
        <v>0</v>
      </c>
      <c r="H5" s="334">
        <f>'Tab 1-Development Info'!E65</f>
        <v>0</v>
      </c>
      <c r="I5" s="334">
        <f>'Tab 1-Development Info'!H65</f>
        <v>0</v>
      </c>
      <c r="J5" s="336" t="str">
        <f>'Tab 1-Development Info'!H19</f>
        <v>Select One</v>
      </c>
      <c r="K5" s="336" t="str">
        <f>'Tab 1-Development Info'!H23</f>
        <v>Select One</v>
      </c>
      <c r="L5" s="334">
        <f>'Tab 1-Development Info'!E11</f>
        <v>0</v>
      </c>
      <c r="M5" s="334">
        <f>'Tab 1-Development Info'!E13</f>
        <v>0</v>
      </c>
      <c r="N5" s="334">
        <f>'Tab 1-Development Info'!E15</f>
        <v>0</v>
      </c>
      <c r="O5" s="337">
        <f>'Tab 1-Development Info'!K11</f>
        <v>0</v>
      </c>
      <c r="P5" s="334">
        <f>'Tab 1-Development Info'!E63</f>
        <v>0</v>
      </c>
      <c r="Q5" s="334">
        <f>'Tab 1-Development Info'!E64</f>
        <v>0</v>
      </c>
      <c r="R5" s="334">
        <f>'Tab 1-Development Info'!F64</f>
        <v>0</v>
      </c>
      <c r="S5" s="334" t="str">
        <f>'Tab 1-Development Info'!K19</f>
        <v>Select One</v>
      </c>
      <c r="T5" s="337">
        <f>'Tab 1-Development Info'!K13</f>
        <v>0</v>
      </c>
      <c r="U5" s="337">
        <f>'Tab 5-Unit &amp; Occupancy '!F8</f>
        <v>0</v>
      </c>
      <c r="V5" s="337">
        <f>'Tab 5-Unit &amp; Occupancy '!F9</f>
        <v>0</v>
      </c>
      <c r="W5" s="337">
        <f>'Tab 5-Unit &amp; Occupancy '!I8</f>
        <v>0</v>
      </c>
      <c r="X5" s="337">
        <f>'Tab 5-Unit &amp; Occupancy '!J8</f>
        <v>0</v>
      </c>
      <c r="Y5" s="337">
        <f>'Tab 5-Unit &amp; Occupancy '!I9</f>
        <v>0</v>
      </c>
      <c r="Z5" s="337">
        <f>'Tab 5-Unit &amp; Occupancy '!J9</f>
        <v>0</v>
      </c>
      <c r="AA5" s="336">
        <f>'Tab 1-Development Info'!E21</f>
        <v>0</v>
      </c>
      <c r="AB5" s="336" t="str">
        <f>'Tab 1-Development Info'!E19</f>
        <v>Select One</v>
      </c>
      <c r="AC5" s="336" t="str">
        <f>'Tab 1-Development Info'!K23</f>
        <v>Select One</v>
      </c>
      <c r="AD5" s="336" t="str">
        <f>'Tab 1-Development Info'!K21</f>
        <v>Select One</v>
      </c>
      <c r="AE5" s="336">
        <f>'Tab 5-Unit &amp; Occupancy '!F18</f>
        <v>0</v>
      </c>
      <c r="AF5" s="334" t="str">
        <f>'Tab 1-Development Info'!E33</f>
        <v>Select One</v>
      </c>
      <c r="AG5" s="334" t="str">
        <f>'Tab 5-Unit &amp; Occupancy '!F22</f>
        <v>Select One</v>
      </c>
      <c r="AH5" s="334" t="str">
        <f>'Tab 5-Unit &amp; Occupancy '!F24</f>
        <v>Select One</v>
      </c>
      <c r="AI5" s="334" t="str">
        <f>'Tab 5-Unit &amp; Occupancy '!F26</f>
        <v>Select One</v>
      </c>
      <c r="AJ5" s="334" t="str">
        <f>'Tab 5-Unit &amp; Occupancy '!F28</f>
        <v>Select One</v>
      </c>
      <c r="AK5" s="334" t="str">
        <f>'Tab 5-Unit &amp; Occupancy '!F30</f>
        <v>Select One</v>
      </c>
      <c r="AL5" s="334" t="str">
        <f>'Tab 5-Unit &amp; Occupancy '!K16</f>
        <v>Select One</v>
      </c>
      <c r="AM5" s="334" t="str">
        <f>'Tab 5-Unit &amp; Occupancy '!K17</f>
        <v>Select One</v>
      </c>
      <c r="AN5" s="334" t="str">
        <f>'Tab 5-Unit &amp; Occupancy '!K20</f>
        <v>Select One</v>
      </c>
      <c r="AO5" s="334" t="str">
        <f>'Tab 5-Unit &amp; Occupancy '!K21</f>
        <v>Select One</v>
      </c>
      <c r="AP5" s="334" t="str">
        <f>'Tab 3-Income &amp; Rent Limits'!K9</f>
        <v>Select One</v>
      </c>
      <c r="AQ5" s="334" t="str">
        <f>'Tab 3-Income &amp; Rent Limits'!K11</f>
        <v>Select One</v>
      </c>
      <c r="AR5" s="334" t="str">
        <f>'Tab 3-Income &amp; Rent Limits'!K13</f>
        <v>Select One</v>
      </c>
      <c r="AS5" s="334" t="str">
        <f>'Tab 3-Income &amp; Rent Limits'!K27</f>
        <v>Select One</v>
      </c>
      <c r="AT5" s="334" t="str">
        <f>'Tab 3-Income &amp; Rent Limits'!K31</f>
        <v>Select One</v>
      </c>
      <c r="AU5" s="334" t="str">
        <f>'Tab 3-Income &amp; Rent Limits'!K33</f>
        <v>Select One</v>
      </c>
      <c r="AV5" s="334" t="str">
        <f>'Tab 3-Income &amp; Rent Limits'!K9</f>
        <v>Select One</v>
      </c>
      <c r="AW5" s="334" t="str">
        <f>'Tab 3-Income &amp; Rent Limits'!K31</f>
        <v>Select One</v>
      </c>
      <c r="AX5" s="334" t="str">
        <f>'Tab 3-Income &amp; Rent Limits'!K37</f>
        <v>Select One</v>
      </c>
      <c r="AY5" s="334" t="str">
        <f>'TDHCA USE ONLY Summary'!J105</f>
        <v>Select One</v>
      </c>
      <c r="AZ5" s="334" t="str">
        <f>'TDHCA USE ONLY Summary'!J107</f>
        <v>Select One</v>
      </c>
      <c r="BA5" s="334" t="str">
        <f>'TDHCA USE ONLY Summary'!J215</f>
        <v>No</v>
      </c>
      <c r="BB5" s="337" t="str">
        <f>'TAB 7-Audit Sample'!I66</f>
        <v>YES</v>
      </c>
      <c r="BC5" s="337" t="str">
        <f>'TAB 7-Audit Sample'!I71</f>
        <v>YES</v>
      </c>
      <c r="BD5" s="337" t="str">
        <f>'TAB 7-Audit Sample'!I75</f>
        <v>YES</v>
      </c>
      <c r="BE5" s="336" t="str">
        <f>'TAB 7-Audit Sample'!I63</f>
        <v>Select One</v>
      </c>
      <c r="BF5" s="337">
        <f>'TAB 7-Audit Sample'!I65</f>
        <v>0</v>
      </c>
      <c r="BG5" s="334">
        <f>'TAB 7-Audit Sample'!I86</f>
        <v>0</v>
      </c>
      <c r="BH5" s="337">
        <f>'TAB 7-Audit Sample'!I87</f>
        <v>0</v>
      </c>
      <c r="BI5" s="337">
        <f>'TAB 7-Audit Sample'!I78</f>
        <v>0</v>
      </c>
      <c r="BJ5" s="337">
        <f>'TAB 7-Audit Sample'!I88</f>
        <v>0</v>
      </c>
      <c r="BK5" s="337">
        <f>'TAB 7-Audit Sample'!I81</f>
        <v>0</v>
      </c>
      <c r="BL5" s="337">
        <f>'TAB 7-Audit Sample'!I82</f>
        <v>0</v>
      </c>
      <c r="BM5" s="337">
        <f>'TAB 7-Audit Sample'!I83</f>
        <v>0</v>
      </c>
      <c r="BN5" s="337">
        <f>'TAB 7-Audit Sample'!I84</f>
        <v>0</v>
      </c>
      <c r="BO5" s="337">
        <f>'TAB 7-Audit Sample'!I90</f>
        <v>0</v>
      </c>
      <c r="BP5" s="337">
        <f>'TAB 7-Audit Sample'!I87</f>
        <v>0</v>
      </c>
      <c r="BQ5" s="337">
        <f>'TAB 7-Audit Sample'!I92</f>
        <v>0</v>
      </c>
      <c r="BR5" s="337">
        <f>'TAB 7-Audit Sample'!I93</f>
        <v>0</v>
      </c>
      <c r="BS5" s="337">
        <f>'TAB 7-Audit Sample'!I94</f>
        <v>0</v>
      </c>
      <c r="BT5" s="334" t="str">
        <f>'Tab 6-Marketing HCV Lease '!F11</f>
        <v>Select One</v>
      </c>
      <c r="BU5" s="334" t="str">
        <f>'Tab 6-Marketing HCV Lease '!F13</f>
        <v>Select One</v>
      </c>
      <c r="BV5" s="334" t="str">
        <f>'Tab 6-Marketing HCV Lease '!F15</f>
        <v>Select One</v>
      </c>
      <c r="BW5" s="334" t="str">
        <f>'Tab 6-Marketing HCV Lease '!F19</f>
        <v>Select One</v>
      </c>
      <c r="BX5" s="334" t="str">
        <f>'Tab 6-Marketing HCV Lease '!F21</f>
        <v>Select One</v>
      </c>
      <c r="BY5" s="334" t="str">
        <f>'Tab 6-Marketing HCV Lease '!F23</f>
        <v>Select One</v>
      </c>
      <c r="BZ5" s="334" t="str">
        <f>'Tab 6-Marketing HCV Lease '!F25</f>
        <v>Select One</v>
      </c>
      <c r="CA5" s="337">
        <f>'Tab 6-Marketing HCV Lease '!F29</f>
        <v>0</v>
      </c>
      <c r="CB5" s="334" t="str">
        <f>'Tab 6-Marketing HCV Lease '!F33</f>
        <v>Select One</v>
      </c>
      <c r="CC5" s="334" t="str">
        <f>'Tab 6-Marketing HCV Lease '!F35</f>
        <v>Select One</v>
      </c>
      <c r="CD5" s="334" t="str">
        <f>'Tab 6-Marketing HCV Lease '!F37</f>
        <v>Select One</v>
      </c>
      <c r="CE5" s="334" t="str">
        <f>'Tab 6-Marketing HCV Lease '!F39</f>
        <v>Select One</v>
      </c>
      <c r="CF5" s="334">
        <f>'TDHCA USE ONLY Summary'!J223</f>
        <v>0</v>
      </c>
      <c r="CG5" s="334">
        <f>'TDHCA USE ONLY Summary'!J224</f>
        <v>0</v>
      </c>
      <c r="CH5" s="334">
        <f>'TDHCA USE ONLY Summary'!J206</f>
        <v>0</v>
      </c>
      <c r="CI5" s="334">
        <f>'TDHCA USE ONLY Summary'!J207</f>
        <v>0</v>
      </c>
      <c r="CJ5" s="334">
        <f>'TDHCA USE ONLY Summary'!J209</f>
        <v>0</v>
      </c>
      <c r="CK5" s="334">
        <f>'TDHCA USE ONLY Summary'!J210</f>
        <v>0</v>
      </c>
      <c r="CL5" s="334">
        <f>'TDHCA USE ONLY Summary'!J211</f>
        <v>0</v>
      </c>
      <c r="CM5" s="334">
        <f>'TDHCA USE ONLY Summary'!J212</f>
        <v>0</v>
      </c>
      <c r="CN5" s="334">
        <f>'TDHCA USE ONLY Summary'!J213</f>
        <v>0</v>
      </c>
      <c r="CO5" s="334">
        <f>'Tab 1-Development Info'!E7</f>
        <v>2026</v>
      </c>
      <c r="CP5" s="336">
        <f>'Tab 1-Development Info'!H5</f>
        <v>45658</v>
      </c>
      <c r="CQ5" s="336">
        <f>'Tab 1-Development Info'!H7</f>
        <v>46022</v>
      </c>
      <c r="CR5" s="334">
        <f>'TDHCA USE ONLY Summary'!J237</f>
        <v>0</v>
      </c>
    </row>
    <row r="6" spans="1:96" x14ac:dyDescent="0.25">
      <c r="AW6" s="147"/>
      <c r="AX6" s="147"/>
    </row>
    <row r="7" spans="1:96" x14ac:dyDescent="0.25">
      <c r="AW7" s="147"/>
      <c r="AX7" s="147"/>
    </row>
    <row r="8" spans="1:96" x14ac:dyDescent="0.25">
      <c r="AW8" s="147"/>
      <c r="AX8" s="147"/>
    </row>
    <row r="9" spans="1:96" x14ac:dyDescent="0.25">
      <c r="AW9" s="147"/>
      <c r="AX9" s="147"/>
    </row>
    <row r="10" spans="1:96" x14ac:dyDescent="0.25">
      <c r="AW10" s="147"/>
      <c r="AX10" s="147"/>
    </row>
    <row r="11" spans="1:96" x14ac:dyDescent="0.25">
      <c r="AW11" s="147"/>
      <c r="AX11" s="147"/>
    </row>
    <row r="12" spans="1:96" x14ac:dyDescent="0.25">
      <c r="AW12" s="147"/>
      <c r="AX12" s="147"/>
    </row>
    <row r="13" spans="1:96" x14ac:dyDescent="0.25">
      <c r="AW13" s="147"/>
      <c r="AX13" s="147"/>
    </row>
    <row r="14" spans="1:96" x14ac:dyDescent="0.25">
      <c r="AW14" s="147"/>
      <c r="AX14" s="147"/>
    </row>
    <row r="15" spans="1:96" x14ac:dyDescent="0.25">
      <c r="AW15" s="147"/>
      <c r="AX15" s="147"/>
    </row>
    <row r="16" spans="1:96" x14ac:dyDescent="0.25">
      <c r="AW16" s="147"/>
      <c r="AX16" s="147"/>
    </row>
    <row r="17" s="147" customFormat="1" x14ac:dyDescent="0.25"/>
    <row r="18" s="147" customFormat="1" x14ac:dyDescent="0.25"/>
    <row r="19" s="147" customFormat="1" x14ac:dyDescent="0.25"/>
    <row r="20" s="147" customFormat="1" x14ac:dyDescent="0.25"/>
    <row r="21" s="147" customFormat="1" x14ac:dyDescent="0.25"/>
    <row r="22" s="147" customFormat="1" x14ac:dyDescent="0.25"/>
    <row r="23" s="147" customFormat="1" x14ac:dyDescent="0.25"/>
    <row r="24" s="147" customFormat="1" x14ac:dyDescent="0.25"/>
    <row r="25" s="147" customFormat="1" x14ac:dyDescent="0.25"/>
  </sheetData>
  <sheetProtection algorithmName="SHA-512" hashValue="KdLft6GdkvYtQ2UvoUX5onZskUOe1cn9FNsHe0Os2nkVBP21Z49sUYUm8mguSy1Lvv896s9ZYc/K3JId5sOj7w==" saltValue="FVHI8DHj9bxvbf0qkaJasQ==" spinCount="100000" sheet="1" objects="1" scenarios="1" selectLockedCells="1" selectUnlockedCells="1"/>
  <mergeCells count="2">
    <mergeCell ref="A2:J2"/>
    <mergeCell ref="A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1665A-6576-4590-B1F2-421203007966}">
  <dimension ref="B1:AE108"/>
  <sheetViews>
    <sheetView showGridLines="0" zoomScale="80" zoomScaleNormal="80" workbookViewId="0">
      <selection activeCell="F81" sqref="F81"/>
    </sheetView>
  </sheetViews>
  <sheetFormatPr defaultRowHeight="15" x14ac:dyDescent="0.25"/>
  <cols>
    <col min="1" max="1" width="14.5703125" style="147" customWidth="1"/>
    <col min="2" max="2" width="5.5703125" style="147" customWidth="1"/>
    <col min="3" max="3" width="35.28515625" style="147" customWidth="1"/>
    <col min="4" max="4" width="39" style="147" customWidth="1"/>
    <col min="5" max="7" width="55.7109375" style="147" customWidth="1"/>
    <col min="8" max="8" width="50.7109375" style="147" customWidth="1"/>
    <col min="9" max="9" width="35.85546875" style="147" customWidth="1"/>
    <col min="10" max="10" width="30.7109375" style="147" customWidth="1"/>
    <col min="11" max="11" width="34.85546875" style="147" customWidth="1"/>
    <col min="12" max="12" width="76.28515625" style="161" bestFit="1" customWidth="1"/>
    <col min="13" max="13" width="6.42578125" style="161" customWidth="1"/>
    <col min="14" max="16384" width="9.140625" style="147"/>
  </cols>
  <sheetData>
    <row r="1" spans="2:31" s="391" customFormat="1" ht="30" customHeight="1" thickBot="1" x14ac:dyDescent="0.3">
      <c r="B1" s="712" t="s">
        <v>48</v>
      </c>
      <c r="C1" s="713"/>
      <c r="D1" s="713"/>
      <c r="E1" s="713"/>
      <c r="F1" s="713"/>
      <c r="G1" s="713"/>
      <c r="H1" s="713"/>
      <c r="I1" s="713"/>
      <c r="J1" s="713"/>
      <c r="K1" s="713"/>
      <c r="L1" s="713"/>
      <c r="M1" s="714"/>
      <c r="N1" s="390"/>
    </row>
    <row r="2" spans="2:31" s="391" customFormat="1" x14ac:dyDescent="0.25">
      <c r="B2" s="522"/>
      <c r="C2" s="718" t="s">
        <v>49</v>
      </c>
      <c r="D2" s="718"/>
      <c r="E2" s="718"/>
      <c r="F2" s="718"/>
      <c r="G2" s="718"/>
      <c r="H2" s="718"/>
      <c r="I2" s="718"/>
      <c r="J2" s="718"/>
      <c r="K2" s="718"/>
      <c r="L2" s="718"/>
      <c r="M2" s="523"/>
      <c r="N2" s="390"/>
    </row>
    <row r="3" spans="2:31" s="391" customFormat="1" ht="18" customHeight="1" x14ac:dyDescent="0.25">
      <c r="B3" s="709" t="s">
        <v>50</v>
      </c>
      <c r="C3" s="710"/>
      <c r="D3" s="710"/>
      <c r="E3" s="710"/>
      <c r="F3" s="710"/>
      <c r="G3" s="710"/>
      <c r="H3" s="710"/>
      <c r="I3" s="710"/>
      <c r="J3" s="710"/>
      <c r="K3" s="710"/>
      <c r="L3" s="710"/>
      <c r="M3" s="711"/>
      <c r="N3" s="390"/>
    </row>
    <row r="4" spans="2:31" s="391" customFormat="1" x14ac:dyDescent="0.25">
      <c r="B4" s="405"/>
      <c r="C4" s="4"/>
      <c r="D4" s="4"/>
      <c r="E4" s="4"/>
      <c r="F4" s="4"/>
      <c r="G4" s="524"/>
      <c r="H4" s="4"/>
      <c r="I4" s="4"/>
      <c r="J4" s="4"/>
      <c r="K4" s="524"/>
      <c r="L4" s="4"/>
      <c r="M4" s="71"/>
      <c r="N4" s="390"/>
    </row>
    <row r="5" spans="2:31" s="391" customFormat="1" x14ac:dyDescent="0.25">
      <c r="B5" s="405"/>
      <c r="C5" s="4"/>
      <c r="D5" s="457" t="s">
        <v>51</v>
      </c>
      <c r="E5" s="525">
        <v>46174</v>
      </c>
      <c r="F5" s="390"/>
      <c r="G5" s="427" t="s">
        <v>52</v>
      </c>
      <c r="H5" s="526">
        <v>45658</v>
      </c>
      <c r="I5" s="527"/>
      <c r="J5" s="527"/>
      <c r="K5" s="527"/>
      <c r="L5" s="528"/>
      <c r="M5" s="529"/>
      <c r="N5" s="390"/>
    </row>
    <row r="6" spans="2:31" s="391" customFormat="1" x14ac:dyDescent="0.25">
      <c r="B6" s="405"/>
      <c r="C6" s="4"/>
      <c r="D6" s="4"/>
      <c r="E6" s="527"/>
      <c r="F6" s="390"/>
      <c r="G6" s="431"/>
      <c r="H6" s="390"/>
      <c r="I6" s="527"/>
      <c r="J6" s="424"/>
      <c r="K6" s="429"/>
      <c r="L6" s="130"/>
      <c r="M6" s="529"/>
      <c r="N6" s="424"/>
    </row>
    <row r="7" spans="2:31" s="391" customFormat="1" x14ac:dyDescent="0.25">
      <c r="B7" s="405"/>
      <c r="C7" s="4"/>
      <c r="D7" s="457" t="s">
        <v>53</v>
      </c>
      <c r="E7" s="530">
        <v>2026</v>
      </c>
      <c r="F7" s="390"/>
      <c r="G7" s="427" t="s">
        <v>54</v>
      </c>
      <c r="H7" s="526">
        <v>46022</v>
      </c>
      <c r="I7" s="527"/>
      <c r="J7" s="722"/>
      <c r="K7" s="722"/>
      <c r="L7" s="722"/>
      <c r="M7" s="529"/>
      <c r="N7" s="424"/>
    </row>
    <row r="8" spans="2:31" s="391" customFormat="1" ht="15" customHeight="1" x14ac:dyDescent="0.25">
      <c r="B8" s="405"/>
      <c r="C8" s="4"/>
      <c r="D8" s="4"/>
      <c r="E8" s="4"/>
      <c r="F8" s="4"/>
      <c r="G8" s="531"/>
      <c r="H8" s="4"/>
      <c r="I8" s="4"/>
      <c r="J8" s="390"/>
      <c r="K8" s="390"/>
      <c r="L8" s="527"/>
      <c r="M8" s="532"/>
      <c r="N8" s="390"/>
    </row>
    <row r="9" spans="2:31" s="391" customFormat="1" ht="18" customHeight="1" x14ac:dyDescent="0.25">
      <c r="B9" s="709" t="s">
        <v>55</v>
      </c>
      <c r="C9" s="710"/>
      <c r="D9" s="710"/>
      <c r="E9" s="710"/>
      <c r="F9" s="710"/>
      <c r="G9" s="710"/>
      <c r="H9" s="710"/>
      <c r="I9" s="710"/>
      <c r="J9" s="710"/>
      <c r="K9" s="710"/>
      <c r="L9" s="710"/>
      <c r="M9" s="711"/>
      <c r="N9" s="390"/>
      <c r="AE9" s="533"/>
    </row>
    <row r="10" spans="2:31" s="391" customFormat="1" x14ac:dyDescent="0.25">
      <c r="B10" s="405"/>
      <c r="C10" s="4"/>
      <c r="D10" s="4"/>
      <c r="E10" s="4"/>
      <c r="F10" s="4"/>
      <c r="G10" s="524"/>
      <c r="H10" s="4"/>
      <c r="I10" s="4"/>
      <c r="J10" s="4"/>
      <c r="K10" s="524"/>
      <c r="L10" s="4"/>
      <c r="M10" s="71"/>
      <c r="N10" s="390"/>
    </row>
    <row r="11" spans="2:31" x14ac:dyDescent="0.25">
      <c r="B11" s="158"/>
      <c r="C11" s="316"/>
      <c r="D11" s="457" t="s">
        <v>56</v>
      </c>
      <c r="E11" s="464"/>
      <c r="F11" s="161"/>
      <c r="G11" s="427" t="s">
        <v>57</v>
      </c>
      <c r="H11" s="465"/>
      <c r="I11" s="161"/>
      <c r="J11" s="457" t="s">
        <v>58</v>
      </c>
      <c r="K11" s="466"/>
      <c r="M11" s="357"/>
      <c r="N11" s="161"/>
      <c r="AE11" s="467"/>
    </row>
    <row r="12" spans="2:31" ht="15" customHeight="1" x14ac:dyDescent="0.25">
      <c r="B12" s="158"/>
      <c r="C12" s="316"/>
      <c r="D12" s="4"/>
      <c r="E12" s="316"/>
      <c r="F12" s="161"/>
      <c r="G12" s="524"/>
      <c r="H12" s="316"/>
      <c r="I12" s="161"/>
      <c r="J12" s="4"/>
      <c r="K12" s="462"/>
      <c r="M12" s="357"/>
      <c r="N12" s="161"/>
    </row>
    <row r="13" spans="2:31" x14ac:dyDescent="0.25">
      <c r="B13" s="158"/>
      <c r="C13" s="316"/>
      <c r="D13" s="457" t="s">
        <v>59</v>
      </c>
      <c r="E13" s="464"/>
      <c r="F13" s="161"/>
      <c r="G13" s="457" t="s">
        <v>60</v>
      </c>
      <c r="H13" s="468"/>
      <c r="I13" s="161"/>
      <c r="J13" s="600" t="s">
        <v>61</v>
      </c>
      <c r="K13" s="354"/>
      <c r="M13" s="357"/>
      <c r="N13" s="161"/>
      <c r="AE13" s="467"/>
    </row>
    <row r="14" spans="2:31" x14ac:dyDescent="0.25">
      <c r="B14" s="158"/>
      <c r="C14" s="316"/>
      <c r="D14" s="457"/>
      <c r="E14" s="316"/>
      <c r="F14" s="161"/>
      <c r="G14" s="524"/>
      <c r="H14" s="469" t="s">
        <v>62</v>
      </c>
      <c r="I14" s="161"/>
      <c r="J14" s="601" t="s">
        <v>63</v>
      </c>
      <c r="K14" s="161"/>
      <c r="M14" s="357"/>
      <c r="N14" s="161"/>
    </row>
    <row r="15" spans="2:31" x14ac:dyDescent="0.25">
      <c r="B15" s="158"/>
      <c r="C15" s="316"/>
      <c r="D15" s="457" t="s">
        <v>64</v>
      </c>
      <c r="E15" s="464"/>
      <c r="F15" s="161"/>
      <c r="G15" s="457" t="s">
        <v>65</v>
      </c>
      <c r="H15" s="468"/>
      <c r="I15" s="161"/>
      <c r="J15" s="390"/>
      <c r="K15" s="161"/>
      <c r="M15" s="357"/>
      <c r="N15" s="161"/>
    </row>
    <row r="16" spans="2:31" x14ac:dyDescent="0.25">
      <c r="B16" s="158"/>
      <c r="C16" s="316"/>
      <c r="D16" s="4"/>
      <c r="E16" s="316"/>
      <c r="F16" s="316"/>
      <c r="G16" s="524"/>
      <c r="H16" s="316"/>
      <c r="I16" s="316"/>
      <c r="J16" s="161"/>
      <c r="K16" s="161"/>
      <c r="M16" s="463"/>
      <c r="N16" s="161"/>
    </row>
    <row r="17" spans="2:28" s="391" customFormat="1" ht="18" customHeight="1" x14ac:dyDescent="0.25">
      <c r="B17" s="709" t="s">
        <v>66</v>
      </c>
      <c r="C17" s="710"/>
      <c r="D17" s="710"/>
      <c r="E17" s="710"/>
      <c r="F17" s="710"/>
      <c r="G17" s="710"/>
      <c r="H17" s="710"/>
      <c r="I17" s="710"/>
      <c r="J17" s="710"/>
      <c r="K17" s="710"/>
      <c r="L17" s="710"/>
      <c r="M17" s="711"/>
      <c r="N17" s="390"/>
    </row>
    <row r="18" spans="2:28" s="391" customFormat="1" ht="15" customHeight="1" x14ac:dyDescent="0.25">
      <c r="B18" s="405"/>
      <c r="C18" s="4"/>
      <c r="D18" s="4"/>
      <c r="E18" s="4"/>
      <c r="F18" s="4"/>
      <c r="G18" s="524"/>
      <c r="H18" s="4"/>
      <c r="L18" s="390"/>
      <c r="M18" s="411"/>
      <c r="N18" s="390"/>
    </row>
    <row r="19" spans="2:28" ht="15" customHeight="1" x14ac:dyDescent="0.25">
      <c r="B19" s="733" t="s">
        <v>67</v>
      </c>
      <c r="C19" s="734"/>
      <c r="D19" s="734"/>
      <c r="E19" s="470" t="s">
        <v>68</v>
      </c>
      <c r="F19" s="391"/>
      <c r="G19" s="442" t="s">
        <v>75</v>
      </c>
      <c r="H19" s="471" t="s">
        <v>68</v>
      </c>
      <c r="I19" s="391"/>
      <c r="J19" s="132" t="s">
        <v>74</v>
      </c>
      <c r="K19" s="472" t="s">
        <v>68</v>
      </c>
      <c r="M19" s="263"/>
      <c r="N19" s="161"/>
      <c r="O19" s="729"/>
      <c r="P19" s="729"/>
    </row>
    <row r="20" spans="2:28" x14ac:dyDescent="0.25">
      <c r="B20" s="405"/>
      <c r="C20" s="603"/>
      <c r="D20" s="603"/>
      <c r="E20" s="473"/>
      <c r="F20" s="390"/>
      <c r="G20" s="391"/>
      <c r="I20" s="390"/>
      <c r="J20" s="391"/>
      <c r="M20" s="263"/>
      <c r="N20" s="161"/>
    </row>
    <row r="21" spans="2:28" ht="15" customHeight="1" x14ac:dyDescent="0.25">
      <c r="B21" s="405"/>
      <c r="C21" s="721" t="s">
        <v>70</v>
      </c>
      <c r="D21" s="721"/>
      <c r="E21" s="474"/>
      <c r="F21" s="390"/>
      <c r="G21" s="442" t="s">
        <v>421</v>
      </c>
      <c r="H21" s="384" t="s">
        <v>68</v>
      </c>
      <c r="I21" s="390"/>
      <c r="J21" s="602" t="s">
        <v>554</v>
      </c>
      <c r="K21" s="470" t="s">
        <v>68</v>
      </c>
      <c r="M21" s="263"/>
      <c r="N21" s="161"/>
    </row>
    <row r="22" spans="2:28" x14ac:dyDescent="0.25">
      <c r="B22" s="405"/>
      <c r="C22" s="4"/>
      <c r="D22" s="4"/>
      <c r="E22" s="373" t="s">
        <v>73</v>
      </c>
      <c r="F22" s="390"/>
      <c r="G22" s="391"/>
      <c r="I22" s="391"/>
      <c r="J22" s="391"/>
      <c r="M22" s="357"/>
      <c r="N22" s="161"/>
    </row>
    <row r="23" spans="2:28" ht="15" customHeight="1" x14ac:dyDescent="0.25">
      <c r="B23" s="405"/>
      <c r="C23" s="391"/>
      <c r="D23" s="442" t="s">
        <v>71</v>
      </c>
      <c r="E23" s="475"/>
      <c r="F23" s="737" t="s">
        <v>463</v>
      </c>
      <c r="G23" s="738"/>
      <c r="H23" s="384" t="s">
        <v>68</v>
      </c>
      <c r="I23" s="391"/>
      <c r="J23" s="132" t="s">
        <v>72</v>
      </c>
      <c r="K23" s="476" t="s">
        <v>68</v>
      </c>
      <c r="L23" s="262"/>
      <c r="M23" s="357"/>
      <c r="N23" s="161"/>
    </row>
    <row r="24" spans="2:28" s="148" customFormat="1" ht="15" customHeight="1" x14ac:dyDescent="0.3">
      <c r="B24" s="604"/>
      <c r="C24" s="369"/>
      <c r="D24" s="369"/>
      <c r="E24" s="373"/>
      <c r="F24" s="377"/>
      <c r="G24" s="377"/>
      <c r="H24" s="377"/>
      <c r="I24" s="736"/>
      <c r="J24" s="736"/>
      <c r="K24" s="736"/>
      <c r="L24" s="736"/>
      <c r="M24" s="736"/>
      <c r="N24" s="736"/>
      <c r="O24" s="147"/>
      <c r="P24" s="147"/>
      <c r="Q24" s="147"/>
      <c r="R24" s="147"/>
      <c r="S24" s="147"/>
      <c r="T24" s="147"/>
      <c r="U24" s="147"/>
      <c r="V24" s="147"/>
      <c r="W24" s="147"/>
      <c r="X24" s="147"/>
      <c r="Y24" s="147"/>
      <c r="Z24" s="147"/>
      <c r="AA24" s="147"/>
      <c r="AB24" s="147"/>
    </row>
    <row r="25" spans="2:28" s="161" customFormat="1" ht="18" customHeight="1" x14ac:dyDescent="0.25">
      <c r="B25" s="730" t="s">
        <v>76</v>
      </c>
      <c r="C25" s="731"/>
      <c r="D25" s="731"/>
      <c r="E25" s="731"/>
      <c r="F25" s="731"/>
      <c r="G25" s="731"/>
      <c r="H25" s="731"/>
      <c r="I25" s="731"/>
      <c r="J25" s="731"/>
      <c r="K25" s="731"/>
      <c r="L25" s="731"/>
      <c r="M25" s="732"/>
    </row>
    <row r="26" spans="2:28" s="148" customFormat="1" ht="15" customHeight="1" x14ac:dyDescent="0.25">
      <c r="B26" s="477"/>
      <c r="C26" s="359"/>
      <c r="D26" s="359"/>
      <c r="E26" s="373"/>
      <c r="F26" s="377"/>
      <c r="G26" s="377"/>
      <c r="H26" s="377"/>
      <c r="I26" s="377"/>
      <c r="J26" s="377"/>
      <c r="K26" s="377"/>
      <c r="L26" s="262"/>
      <c r="M26" s="478"/>
      <c r="N26" s="161"/>
      <c r="O26" s="147"/>
      <c r="P26" s="147"/>
      <c r="Q26" s="147"/>
      <c r="R26" s="147"/>
      <c r="S26" s="147"/>
      <c r="T26" s="147"/>
      <c r="U26" s="147"/>
      <c r="V26" s="147"/>
      <c r="W26" s="147"/>
      <c r="X26" s="147"/>
      <c r="Y26" s="147"/>
      <c r="Z26" s="147"/>
      <c r="AA26" s="147"/>
      <c r="AB26" s="147"/>
    </row>
    <row r="27" spans="2:28" s="148" customFormat="1" ht="15" customHeight="1" x14ac:dyDescent="0.25">
      <c r="B27" s="477"/>
      <c r="C27" s="721" t="s">
        <v>77</v>
      </c>
      <c r="D27" s="721"/>
      <c r="E27" s="721"/>
      <c r="F27" s="721"/>
      <c r="G27" s="721"/>
      <c r="H27" s="377"/>
      <c r="I27" s="735" t="s">
        <v>78</v>
      </c>
      <c r="J27" s="735"/>
      <c r="K27" s="470" t="s">
        <v>68</v>
      </c>
      <c r="L27" s="479"/>
      <c r="M27" s="480"/>
      <c r="N27" s="161"/>
      <c r="O27" s="147"/>
      <c r="P27" s="147"/>
      <c r="Q27" s="147"/>
      <c r="R27" s="147"/>
      <c r="S27" s="147"/>
      <c r="T27" s="147"/>
      <c r="U27" s="147"/>
      <c r="V27" s="147"/>
      <c r="W27" s="147"/>
      <c r="X27" s="147"/>
      <c r="Y27" s="147"/>
      <c r="Z27" s="147"/>
      <c r="AA27" s="147"/>
      <c r="AB27" s="147"/>
    </row>
    <row r="28" spans="2:28" s="148" customFormat="1" ht="15" customHeight="1" x14ac:dyDescent="0.25">
      <c r="B28" s="477"/>
      <c r="C28" s="721"/>
      <c r="D28" s="721"/>
      <c r="E28" s="721"/>
      <c r="F28" s="721"/>
      <c r="G28" s="721"/>
      <c r="H28" s="470" t="s">
        <v>68</v>
      </c>
      <c r="I28" s="412"/>
      <c r="J28" s="605"/>
      <c r="K28" s="447"/>
      <c r="L28" s="377"/>
      <c r="M28" s="480"/>
      <c r="N28" s="161"/>
      <c r="O28" s="147"/>
      <c r="P28" s="147"/>
      <c r="Q28" s="147"/>
      <c r="R28" s="147"/>
      <c r="S28" s="147"/>
      <c r="T28" s="147"/>
      <c r="U28" s="147"/>
      <c r="V28" s="147"/>
      <c r="W28" s="147"/>
      <c r="X28" s="147"/>
      <c r="Y28" s="147"/>
      <c r="Z28" s="147"/>
      <c r="AA28" s="147"/>
      <c r="AB28" s="147"/>
    </row>
    <row r="29" spans="2:28" s="148" customFormat="1" x14ac:dyDescent="0.25">
      <c r="B29" s="477"/>
      <c r="C29" s="721"/>
      <c r="D29" s="721"/>
      <c r="E29" s="721"/>
      <c r="F29" s="721"/>
      <c r="G29" s="721"/>
      <c r="H29" s="377"/>
      <c r="I29" s="735" t="s">
        <v>79</v>
      </c>
      <c r="J29" s="735"/>
      <c r="K29" s="481"/>
      <c r="L29" s="377"/>
      <c r="M29" s="480"/>
      <c r="N29" s="161"/>
      <c r="O29" s="147"/>
      <c r="P29" s="147"/>
      <c r="Q29" s="147"/>
      <c r="R29" s="147"/>
      <c r="S29" s="147"/>
      <c r="T29" s="147"/>
      <c r="U29" s="147"/>
      <c r="V29" s="147"/>
      <c r="W29" s="147"/>
      <c r="X29" s="147"/>
      <c r="Y29" s="147"/>
      <c r="Z29" s="147"/>
      <c r="AA29" s="147"/>
      <c r="AB29" s="147"/>
    </row>
    <row r="30" spans="2:28" s="148" customFormat="1" ht="15" customHeight="1" x14ac:dyDescent="0.25">
      <c r="B30" s="477"/>
      <c r="C30" s="482"/>
      <c r="D30" s="482"/>
      <c r="E30" s="482"/>
      <c r="F30" s="482"/>
      <c r="G30" s="482"/>
      <c r="H30" s="377"/>
      <c r="L30" s="377"/>
      <c r="M30" s="480"/>
      <c r="N30" s="161"/>
      <c r="O30" s="147"/>
      <c r="P30" s="147"/>
      <c r="Q30" s="147"/>
      <c r="R30" s="147"/>
      <c r="S30" s="147"/>
      <c r="T30" s="147"/>
      <c r="U30" s="147"/>
      <c r="V30" s="147"/>
      <c r="W30" s="147"/>
      <c r="X30" s="147"/>
      <c r="Y30" s="147"/>
      <c r="Z30" s="147"/>
      <c r="AA30" s="147"/>
      <c r="AB30" s="147"/>
    </row>
    <row r="31" spans="2:28" s="391" customFormat="1" ht="18" customHeight="1" x14ac:dyDescent="0.25">
      <c r="B31" s="709" t="s">
        <v>80</v>
      </c>
      <c r="C31" s="710"/>
      <c r="D31" s="710"/>
      <c r="E31" s="710"/>
      <c r="F31" s="710"/>
      <c r="G31" s="710"/>
      <c r="H31" s="710"/>
      <c r="I31" s="710"/>
      <c r="J31" s="710"/>
      <c r="K31" s="710"/>
      <c r="L31" s="710"/>
      <c r="M31" s="711"/>
      <c r="N31" s="390"/>
    </row>
    <row r="32" spans="2:28" s="391" customFormat="1" x14ac:dyDescent="0.25">
      <c r="B32" s="405"/>
      <c r="C32" s="4"/>
      <c r="D32" s="4"/>
      <c r="E32" s="4"/>
      <c r="F32" s="4"/>
      <c r="G32" s="524"/>
      <c r="H32" s="4"/>
      <c r="I32" s="4"/>
      <c r="J32" s="4"/>
      <c r="K32" s="524"/>
      <c r="L32" s="4"/>
      <c r="M32" s="71"/>
      <c r="N32" s="390"/>
    </row>
    <row r="33" spans="2:14" x14ac:dyDescent="0.25">
      <c r="B33" s="719" t="s">
        <v>81</v>
      </c>
      <c r="C33" s="720"/>
      <c r="D33" s="720"/>
      <c r="E33" s="483" t="s">
        <v>68</v>
      </c>
      <c r="F33" s="448" t="s">
        <v>82</v>
      </c>
      <c r="G33" s="132" t="s">
        <v>83</v>
      </c>
      <c r="H33" s="481"/>
      <c r="I33" s="132" t="s">
        <v>84</v>
      </c>
      <c r="J33" s="484"/>
      <c r="K33" s="161"/>
      <c r="M33" s="263"/>
      <c r="N33" s="161"/>
    </row>
    <row r="34" spans="2:14" x14ac:dyDescent="0.25">
      <c r="B34" s="158"/>
      <c r="C34" s="485"/>
      <c r="D34" s="485"/>
      <c r="E34" s="316"/>
      <c r="F34" s="316"/>
      <c r="G34" s="132" t="s">
        <v>85</v>
      </c>
      <c r="H34" s="481"/>
      <c r="I34" s="132" t="s">
        <v>86</v>
      </c>
      <c r="J34" s="484"/>
      <c r="K34" s="161"/>
      <c r="M34" s="263"/>
      <c r="N34" s="161"/>
    </row>
    <row r="35" spans="2:14" x14ac:dyDescent="0.25">
      <c r="B35" s="158"/>
      <c r="C35" s="485"/>
      <c r="D35" s="485"/>
      <c r="E35" s="316"/>
      <c r="F35" s="316"/>
      <c r="G35" s="132" t="s">
        <v>87</v>
      </c>
      <c r="H35" s="481"/>
      <c r="I35" s="132" t="s">
        <v>88</v>
      </c>
      <c r="J35" s="484"/>
      <c r="K35" s="161"/>
      <c r="M35" s="263"/>
      <c r="N35" s="161"/>
    </row>
    <row r="36" spans="2:14" ht="15" customHeight="1" x14ac:dyDescent="0.25">
      <c r="B36" s="158"/>
      <c r="C36" s="386"/>
      <c r="D36" s="386"/>
      <c r="E36" s="386"/>
      <c r="F36" s="161"/>
      <c r="G36" s="390"/>
      <c r="H36" s="161"/>
      <c r="I36" s="161"/>
      <c r="J36" s="161"/>
      <c r="K36" s="161"/>
      <c r="M36" s="486"/>
      <c r="N36" s="161"/>
    </row>
    <row r="37" spans="2:14" s="391" customFormat="1" ht="18" customHeight="1" x14ac:dyDescent="0.25">
      <c r="B37" s="709" t="s">
        <v>89</v>
      </c>
      <c r="C37" s="710"/>
      <c r="D37" s="710"/>
      <c r="E37" s="710"/>
      <c r="F37" s="710"/>
      <c r="G37" s="710"/>
      <c r="H37" s="710"/>
      <c r="I37" s="710"/>
      <c r="J37" s="710"/>
      <c r="K37" s="710"/>
      <c r="L37" s="710"/>
      <c r="M37" s="711"/>
      <c r="N37" s="390"/>
    </row>
    <row r="38" spans="2:14" s="391" customFormat="1" ht="32.25" customHeight="1" x14ac:dyDescent="0.25">
      <c r="B38" s="715" t="s">
        <v>90</v>
      </c>
      <c r="C38" s="716"/>
      <c r="D38" s="716"/>
      <c r="E38" s="716"/>
      <c r="F38" s="716"/>
      <c r="G38" s="716"/>
      <c r="H38" s="716"/>
      <c r="I38" s="716"/>
      <c r="J38" s="716"/>
      <c r="K38" s="716"/>
      <c r="L38" s="716"/>
      <c r="M38" s="717"/>
      <c r="N38" s="390"/>
    </row>
    <row r="39" spans="2:14" s="391" customFormat="1" ht="15" customHeight="1" x14ac:dyDescent="0.25">
      <c r="B39" s="405"/>
      <c r="C39" s="442"/>
      <c r="D39" s="390"/>
      <c r="E39" s="390"/>
      <c r="F39" s="390"/>
      <c r="G39" s="390"/>
      <c r="H39" s="390"/>
      <c r="I39" s="390"/>
      <c r="J39" s="390"/>
      <c r="K39" s="390"/>
      <c r="L39" s="390"/>
      <c r="M39" s="411"/>
      <c r="N39" s="390"/>
    </row>
    <row r="40" spans="2:14" s="391" customFormat="1" ht="15" customHeight="1" x14ac:dyDescent="0.25">
      <c r="B40" s="405"/>
      <c r="C40" s="390"/>
      <c r="D40" s="726" t="s">
        <v>91</v>
      </c>
      <c r="E40" s="727"/>
      <c r="F40" s="727"/>
      <c r="G40" s="727"/>
      <c r="H40" s="727"/>
      <c r="I40" s="727"/>
      <c r="J40" s="728"/>
      <c r="K40" s="390"/>
      <c r="L40" s="390"/>
      <c r="M40" s="411"/>
      <c r="N40" s="390"/>
    </row>
    <row r="41" spans="2:14" s="391" customFormat="1" ht="15" customHeight="1" x14ac:dyDescent="0.25">
      <c r="B41" s="405"/>
      <c r="C41" s="390"/>
      <c r="D41" s="606" t="s">
        <v>92</v>
      </c>
      <c r="E41" s="607" t="s">
        <v>93</v>
      </c>
      <c r="F41" s="607" t="s">
        <v>94</v>
      </c>
      <c r="G41" s="607" t="s">
        <v>95</v>
      </c>
      <c r="H41" s="607" t="s">
        <v>96</v>
      </c>
      <c r="I41" s="607" t="s">
        <v>97</v>
      </c>
      <c r="J41" s="608" t="s">
        <v>98</v>
      </c>
      <c r="K41" s="390"/>
      <c r="L41" s="390"/>
      <c r="M41" s="411"/>
      <c r="N41" s="390"/>
    </row>
    <row r="42" spans="2:14" ht="15" customHeight="1" x14ac:dyDescent="0.25">
      <c r="B42" s="158"/>
      <c r="C42" s="161"/>
      <c r="D42" s="609" t="s">
        <v>99</v>
      </c>
      <c r="E42" s="150"/>
      <c r="F42" s="150"/>
      <c r="G42" s="150"/>
      <c r="H42" s="150"/>
      <c r="I42" s="150"/>
      <c r="J42" s="487">
        <f>SUM(E42:I42)</f>
        <v>0</v>
      </c>
      <c r="K42" s="161"/>
      <c r="M42" s="263"/>
      <c r="N42" s="161"/>
    </row>
    <row r="43" spans="2:14" ht="15" customHeight="1" x14ac:dyDescent="0.25">
      <c r="B43" s="158"/>
      <c r="C43" s="161"/>
      <c r="D43" s="610" t="s">
        <v>100</v>
      </c>
      <c r="E43" s="150"/>
      <c r="F43" s="150"/>
      <c r="G43" s="150"/>
      <c r="H43" s="150"/>
      <c r="I43" s="150"/>
      <c r="J43" s="488">
        <f>SUM(E43:I43)</f>
        <v>0</v>
      </c>
      <c r="K43" s="161"/>
      <c r="M43" s="263"/>
      <c r="N43" s="161"/>
    </row>
    <row r="44" spans="2:14" ht="15" customHeight="1" x14ac:dyDescent="0.25">
      <c r="B44" s="158"/>
      <c r="C44" s="161"/>
      <c r="D44" s="610" t="s">
        <v>101</v>
      </c>
      <c r="E44" s="150"/>
      <c r="F44" s="150"/>
      <c r="G44" s="150"/>
      <c r="H44" s="150"/>
      <c r="I44" s="150"/>
      <c r="J44" s="488">
        <f t="shared" ref="J44:J53" si="0">SUM(E44:I44)</f>
        <v>0</v>
      </c>
      <c r="K44" s="161"/>
      <c r="M44" s="263"/>
      <c r="N44" s="161"/>
    </row>
    <row r="45" spans="2:14" ht="15" customHeight="1" x14ac:dyDescent="0.25">
      <c r="B45" s="158"/>
      <c r="C45" s="161"/>
      <c r="D45" s="611" t="s">
        <v>102</v>
      </c>
      <c r="E45" s="150"/>
      <c r="F45" s="150"/>
      <c r="G45" s="150"/>
      <c r="H45" s="150"/>
      <c r="I45" s="150"/>
      <c r="J45" s="488">
        <f t="shared" si="0"/>
        <v>0</v>
      </c>
      <c r="K45" s="161"/>
      <c r="M45" s="263"/>
      <c r="N45" s="161"/>
    </row>
    <row r="46" spans="2:14" ht="15" customHeight="1" x14ac:dyDescent="0.25">
      <c r="B46" s="158"/>
      <c r="C46" s="161"/>
      <c r="D46" s="611" t="s">
        <v>103</v>
      </c>
      <c r="E46" s="150"/>
      <c r="F46" s="150"/>
      <c r="G46" s="150"/>
      <c r="H46" s="150"/>
      <c r="I46" s="150"/>
      <c r="J46" s="488">
        <f>SUM(E46:I46)</f>
        <v>0</v>
      </c>
      <c r="K46" s="161"/>
      <c r="M46" s="263"/>
      <c r="N46" s="161"/>
    </row>
    <row r="47" spans="2:14" ht="15" customHeight="1" x14ac:dyDescent="0.25">
      <c r="B47" s="158"/>
      <c r="C47" s="161"/>
      <c r="D47" s="611" t="s">
        <v>104</v>
      </c>
      <c r="E47" s="150"/>
      <c r="F47" s="150"/>
      <c r="G47" s="150"/>
      <c r="H47" s="150"/>
      <c r="I47" s="150"/>
      <c r="J47" s="488">
        <f>SUM(E47:I47)</f>
        <v>0</v>
      </c>
      <c r="K47" s="161"/>
      <c r="M47" s="263"/>
      <c r="N47" s="161"/>
    </row>
    <row r="48" spans="2:14" ht="15" customHeight="1" x14ac:dyDescent="0.25">
      <c r="B48" s="158"/>
      <c r="C48" s="161"/>
      <c r="D48" s="611" t="s">
        <v>105</v>
      </c>
      <c r="E48" s="150"/>
      <c r="F48" s="150"/>
      <c r="G48" s="150"/>
      <c r="H48" s="150"/>
      <c r="I48" s="150"/>
      <c r="J48" s="488">
        <f>SUM(E48:I48)</f>
        <v>0</v>
      </c>
      <c r="K48" s="262"/>
      <c r="M48" s="263"/>
      <c r="N48" s="161"/>
    </row>
    <row r="49" spans="2:14" ht="15" customHeight="1" x14ac:dyDescent="0.25">
      <c r="B49" s="158"/>
      <c r="C49" s="161"/>
      <c r="D49" s="611" t="s">
        <v>106</v>
      </c>
      <c r="E49" s="150"/>
      <c r="F49" s="150"/>
      <c r="G49" s="150"/>
      <c r="H49" s="150"/>
      <c r="I49" s="150"/>
      <c r="J49" s="488">
        <f>SUM(E49:I49)</f>
        <v>0</v>
      </c>
      <c r="K49" s="161"/>
      <c r="M49" s="263"/>
      <c r="N49" s="161"/>
    </row>
    <row r="50" spans="2:14" ht="15" customHeight="1" x14ac:dyDescent="0.25">
      <c r="B50" s="158"/>
      <c r="C50" s="161"/>
      <c r="D50" s="611" t="s">
        <v>107</v>
      </c>
      <c r="E50" s="150"/>
      <c r="F50" s="150"/>
      <c r="G50" s="150"/>
      <c r="H50" s="150"/>
      <c r="I50" s="150"/>
      <c r="J50" s="488">
        <f>SUM(E50:I50)</f>
        <v>0</v>
      </c>
      <c r="K50" s="161"/>
      <c r="M50" s="263"/>
      <c r="N50" s="161"/>
    </row>
    <row r="51" spans="2:14" ht="15" customHeight="1" x14ac:dyDescent="0.25">
      <c r="B51" s="158"/>
      <c r="C51" s="161"/>
      <c r="D51" s="611" t="s">
        <v>108</v>
      </c>
      <c r="E51" s="150"/>
      <c r="F51" s="150"/>
      <c r="G51" s="150"/>
      <c r="H51" s="150"/>
      <c r="I51" s="150"/>
      <c r="J51" s="488">
        <f t="shared" si="0"/>
        <v>0</v>
      </c>
      <c r="K51" s="161"/>
      <c r="M51" s="263"/>
      <c r="N51" s="161"/>
    </row>
    <row r="52" spans="2:14" ht="15" customHeight="1" x14ac:dyDescent="0.25">
      <c r="B52" s="158"/>
      <c r="C52" s="161"/>
      <c r="D52" s="611" t="s">
        <v>109</v>
      </c>
      <c r="E52" s="150"/>
      <c r="F52" s="150"/>
      <c r="G52" s="150"/>
      <c r="H52" s="150"/>
      <c r="I52" s="150"/>
      <c r="J52" s="488">
        <f t="shared" si="0"/>
        <v>0</v>
      </c>
      <c r="K52" s="161"/>
      <c r="M52" s="263"/>
      <c r="N52" s="161"/>
    </row>
    <row r="53" spans="2:14" ht="15" customHeight="1" thickBot="1" x14ac:dyDescent="0.3">
      <c r="B53" s="158"/>
      <c r="C53" s="161"/>
      <c r="D53" s="489" t="s">
        <v>110</v>
      </c>
      <c r="E53" s="489"/>
      <c r="F53" s="489"/>
      <c r="G53" s="489"/>
      <c r="H53" s="489"/>
      <c r="I53" s="489"/>
      <c r="J53" s="490">
        <f t="shared" si="0"/>
        <v>0</v>
      </c>
      <c r="K53" s="161"/>
      <c r="M53" s="263"/>
      <c r="N53" s="161"/>
    </row>
    <row r="54" spans="2:14" ht="15" customHeight="1" thickTop="1" thickBot="1" x14ac:dyDescent="0.3">
      <c r="B54" s="158"/>
      <c r="C54" s="161"/>
      <c r="D54" s="612" t="s">
        <v>111</v>
      </c>
      <c r="E54" s="491"/>
      <c r="F54" s="491"/>
      <c r="G54" s="491"/>
      <c r="H54" s="491"/>
      <c r="I54" s="491"/>
      <c r="J54" s="492">
        <f>SUM(E54:I54)</f>
        <v>0</v>
      </c>
      <c r="K54" s="161"/>
      <c r="M54" s="263"/>
      <c r="N54" s="161"/>
    </row>
    <row r="55" spans="2:14" ht="15" customHeight="1" x14ac:dyDescent="0.25">
      <c r="B55" s="158"/>
      <c r="C55" s="161"/>
      <c r="D55" s="613" t="s">
        <v>112</v>
      </c>
      <c r="E55" s="615">
        <f>SUM(E42:E53)</f>
        <v>0</v>
      </c>
      <c r="F55" s="615">
        <f>SUM(F42:F53)</f>
        <v>0</v>
      </c>
      <c r="G55" s="615">
        <f t="shared" ref="G55:I55" si="1">SUM(G42:G53)</f>
        <v>0</v>
      </c>
      <c r="H55" s="615">
        <f t="shared" si="1"/>
        <v>0</v>
      </c>
      <c r="I55" s="615">
        <f t="shared" si="1"/>
        <v>0</v>
      </c>
      <c r="J55" s="616">
        <f>SUM(J42:J53)</f>
        <v>0</v>
      </c>
      <c r="K55" s="161"/>
      <c r="M55" s="263"/>
      <c r="N55" s="161"/>
    </row>
    <row r="56" spans="2:14" ht="15" customHeight="1" thickBot="1" x14ac:dyDescent="0.3">
      <c r="B56" s="158"/>
      <c r="C56" s="161"/>
      <c r="D56" s="614" t="s">
        <v>113</v>
      </c>
      <c r="E56" s="617">
        <f>SUM(E54:E55)</f>
        <v>0</v>
      </c>
      <c r="F56" s="617">
        <f t="shared" ref="F56:J56" si="2">SUM(F54:F55)</f>
        <v>0</v>
      </c>
      <c r="G56" s="617">
        <f t="shared" si="2"/>
        <v>0</v>
      </c>
      <c r="H56" s="617">
        <f t="shared" si="2"/>
        <v>0</v>
      </c>
      <c r="I56" s="617">
        <f t="shared" si="2"/>
        <v>0</v>
      </c>
      <c r="J56" s="618">
        <f t="shared" si="2"/>
        <v>0</v>
      </c>
      <c r="K56" s="161"/>
      <c r="M56" s="263"/>
      <c r="N56" s="161"/>
    </row>
    <row r="57" spans="2:14" x14ac:dyDescent="0.25">
      <c r="B57" s="158"/>
      <c r="C57" s="316"/>
      <c r="D57" s="316"/>
      <c r="E57" s="316"/>
      <c r="F57" s="161"/>
      <c r="G57" s="161"/>
      <c r="H57" s="386"/>
      <c r="I57" s="161"/>
      <c r="J57" s="161"/>
      <c r="K57" s="161"/>
      <c r="M57" s="263"/>
      <c r="N57" s="161"/>
    </row>
    <row r="58" spans="2:14" s="391" customFormat="1" ht="18" customHeight="1" x14ac:dyDescent="0.25">
      <c r="B58" s="709" t="s">
        <v>114</v>
      </c>
      <c r="C58" s="710"/>
      <c r="D58" s="710"/>
      <c r="E58" s="710"/>
      <c r="F58" s="710"/>
      <c r="G58" s="710"/>
      <c r="H58" s="710"/>
      <c r="I58" s="710"/>
      <c r="J58" s="710"/>
      <c r="K58" s="710"/>
      <c r="L58" s="710"/>
      <c r="M58" s="711"/>
      <c r="N58" s="390"/>
    </row>
    <row r="59" spans="2:14" s="391" customFormat="1" ht="18" customHeight="1" x14ac:dyDescent="0.25">
      <c r="B59" s="723" t="s">
        <v>115</v>
      </c>
      <c r="C59" s="724"/>
      <c r="D59" s="724"/>
      <c r="E59" s="724"/>
      <c r="F59" s="724"/>
      <c r="G59" s="724"/>
      <c r="H59" s="724"/>
      <c r="I59" s="724"/>
      <c r="J59" s="724"/>
      <c r="K59" s="724"/>
      <c r="L59" s="724"/>
      <c r="M59" s="725"/>
      <c r="N59" s="390"/>
    </row>
    <row r="60" spans="2:14" ht="15.75" customHeight="1" x14ac:dyDescent="0.25">
      <c r="B60" s="158"/>
      <c r="C60" s="493" t="s">
        <v>116</v>
      </c>
      <c r="D60" s="494" t="s">
        <v>117</v>
      </c>
      <c r="E60" s="495" t="s">
        <v>118</v>
      </c>
      <c r="F60" s="495" t="s">
        <v>119</v>
      </c>
      <c r="G60" s="495" t="s">
        <v>120</v>
      </c>
      <c r="H60" s="494" t="s">
        <v>121</v>
      </c>
      <c r="I60" s="496" t="s">
        <v>122</v>
      </c>
      <c r="J60" s="496" t="s">
        <v>123</v>
      </c>
      <c r="K60" s="497" t="s">
        <v>124</v>
      </c>
      <c r="L60" s="497" t="s">
        <v>125</v>
      </c>
      <c r="M60" s="498"/>
      <c r="N60" s="161"/>
    </row>
    <row r="61" spans="2:14" x14ac:dyDescent="0.25">
      <c r="B61" s="158"/>
      <c r="C61" s="499" t="s">
        <v>126</v>
      </c>
      <c r="D61" s="500" t="s">
        <v>126</v>
      </c>
      <c r="E61" s="501">
        <f>E11</f>
        <v>0</v>
      </c>
      <c r="F61" s="502"/>
      <c r="G61" s="503">
        <f>E13</f>
        <v>0</v>
      </c>
      <c r="H61" s="503">
        <f>E15</f>
        <v>0</v>
      </c>
      <c r="I61" s="504">
        <f>K11</f>
        <v>0</v>
      </c>
      <c r="J61" s="505">
        <f>H11</f>
        <v>0</v>
      </c>
      <c r="K61" s="506">
        <f>H13</f>
        <v>0</v>
      </c>
      <c r="L61" s="507"/>
      <c r="M61" s="498"/>
      <c r="N61" s="161"/>
    </row>
    <row r="62" spans="2:14" x14ac:dyDescent="0.25">
      <c r="B62" s="158"/>
      <c r="C62" s="499" t="s">
        <v>127</v>
      </c>
      <c r="D62" s="508" t="s">
        <v>128</v>
      </c>
      <c r="E62" s="509"/>
      <c r="F62" s="510"/>
      <c r="G62" s="507" t="s">
        <v>129</v>
      </c>
      <c r="H62" s="507" t="s">
        <v>130</v>
      </c>
      <c r="I62" s="507" t="s">
        <v>131</v>
      </c>
      <c r="J62" s="511"/>
      <c r="K62" s="512"/>
      <c r="L62" s="513"/>
      <c r="M62" s="263"/>
      <c r="N62" s="161"/>
    </row>
    <row r="63" spans="2:14" x14ac:dyDescent="0.25">
      <c r="B63" s="158"/>
      <c r="C63" s="499" t="s">
        <v>132</v>
      </c>
      <c r="D63" s="508" t="s">
        <v>132</v>
      </c>
      <c r="E63" s="509"/>
      <c r="F63" s="502"/>
      <c r="G63" s="502"/>
      <c r="H63" s="502"/>
      <c r="I63" s="507" t="s">
        <v>131</v>
      </c>
      <c r="J63" s="514"/>
      <c r="K63" s="515"/>
      <c r="L63" s="513"/>
      <c r="M63" s="263"/>
      <c r="N63" s="161"/>
    </row>
    <row r="64" spans="2:14" x14ac:dyDescent="0.25">
      <c r="B64" s="158"/>
      <c r="C64" s="499" t="s">
        <v>133</v>
      </c>
      <c r="D64" s="508" t="s">
        <v>134</v>
      </c>
      <c r="E64" s="509"/>
      <c r="F64" s="502"/>
      <c r="G64" s="502"/>
      <c r="H64" s="502"/>
      <c r="I64" s="507" t="s">
        <v>131</v>
      </c>
      <c r="J64" s="514"/>
      <c r="K64" s="515"/>
      <c r="L64" s="513"/>
      <c r="M64" s="263"/>
      <c r="N64" s="161"/>
    </row>
    <row r="65" spans="2:14" x14ac:dyDescent="0.25">
      <c r="B65" s="158"/>
      <c r="C65" s="499" t="s">
        <v>135</v>
      </c>
      <c r="D65" s="508" t="s">
        <v>136</v>
      </c>
      <c r="E65" s="502"/>
      <c r="F65" s="502"/>
      <c r="G65" s="502"/>
      <c r="H65" s="502"/>
      <c r="I65" s="507" t="s">
        <v>131</v>
      </c>
      <c r="J65" s="514"/>
      <c r="K65" s="513"/>
      <c r="L65" s="516"/>
      <c r="M65" s="263"/>
      <c r="N65" s="161"/>
    </row>
    <row r="66" spans="2:14" x14ac:dyDescent="0.25">
      <c r="B66" s="158"/>
      <c r="C66" s="499" t="s">
        <v>137</v>
      </c>
      <c r="D66" s="508" t="s">
        <v>138</v>
      </c>
      <c r="E66" s="502"/>
      <c r="F66" s="502"/>
      <c r="G66" s="502"/>
      <c r="H66" s="502"/>
      <c r="I66" s="517"/>
      <c r="J66" s="514"/>
      <c r="K66" s="513"/>
      <c r="L66" s="516"/>
      <c r="M66" s="263"/>
      <c r="N66" s="161"/>
    </row>
    <row r="67" spans="2:14" x14ac:dyDescent="0.25">
      <c r="B67" s="158"/>
      <c r="C67" s="518" t="s">
        <v>139</v>
      </c>
      <c r="D67" s="519" t="s">
        <v>139</v>
      </c>
      <c r="E67" s="509"/>
      <c r="F67" s="502"/>
      <c r="G67" s="502"/>
      <c r="H67" s="502"/>
      <c r="I67" s="517"/>
      <c r="J67" s="514"/>
      <c r="K67" s="515"/>
      <c r="L67" s="513"/>
      <c r="M67" s="263"/>
      <c r="N67" s="161"/>
    </row>
    <row r="68" spans="2:14" x14ac:dyDescent="0.25">
      <c r="B68" s="158"/>
      <c r="C68" s="499" t="s">
        <v>140</v>
      </c>
      <c r="D68" s="508" t="s">
        <v>140</v>
      </c>
      <c r="E68" s="509"/>
      <c r="F68" s="502"/>
      <c r="G68" s="502"/>
      <c r="H68" s="502"/>
      <c r="I68" s="517"/>
      <c r="J68" s="514"/>
      <c r="K68" s="513"/>
      <c r="L68" s="513"/>
      <c r="M68" s="263"/>
      <c r="N68" s="161"/>
    </row>
    <row r="69" spans="2:14" x14ac:dyDescent="0.25">
      <c r="B69" s="158"/>
      <c r="C69" s="499" t="s">
        <v>141</v>
      </c>
      <c r="D69" s="499" t="s">
        <v>141</v>
      </c>
      <c r="E69" s="509"/>
      <c r="F69" s="502"/>
      <c r="G69" s="502"/>
      <c r="H69" s="502"/>
      <c r="I69" s="517"/>
      <c r="J69" s="514"/>
      <c r="K69" s="513"/>
      <c r="L69" s="513"/>
      <c r="M69" s="263"/>
      <c r="N69" s="161"/>
    </row>
    <row r="70" spans="2:14" x14ac:dyDescent="0.25">
      <c r="B70" s="158"/>
      <c r="C70" s="499" t="s">
        <v>142</v>
      </c>
      <c r="D70" s="520" t="s">
        <v>68</v>
      </c>
      <c r="E70" s="509"/>
      <c r="F70" s="502"/>
      <c r="G70" s="502"/>
      <c r="H70" s="502"/>
      <c r="I70" s="517"/>
      <c r="J70" s="514"/>
      <c r="K70" s="513"/>
      <c r="L70" s="513"/>
      <c r="M70" s="263"/>
      <c r="N70" s="161"/>
    </row>
    <row r="71" spans="2:14" x14ac:dyDescent="0.25">
      <c r="B71" s="158"/>
      <c r="C71" s="499" t="s">
        <v>142</v>
      </c>
      <c r="D71" s="520" t="s">
        <v>68</v>
      </c>
      <c r="E71" s="509"/>
      <c r="F71" s="502"/>
      <c r="G71" s="502"/>
      <c r="H71" s="502"/>
      <c r="I71" s="517"/>
      <c r="J71" s="514"/>
      <c r="K71" s="513"/>
      <c r="L71" s="513"/>
      <c r="M71" s="263"/>
      <c r="N71" s="161"/>
    </row>
    <row r="72" spans="2:14" x14ac:dyDescent="0.25">
      <c r="B72" s="158"/>
      <c r="C72" s="499" t="s">
        <v>142</v>
      </c>
      <c r="D72" s="520" t="s">
        <v>68</v>
      </c>
      <c r="E72" s="509"/>
      <c r="F72" s="502"/>
      <c r="G72" s="502"/>
      <c r="H72" s="502"/>
      <c r="I72" s="517"/>
      <c r="J72" s="514"/>
      <c r="K72" s="513"/>
      <c r="L72" s="513"/>
      <c r="M72" s="263"/>
      <c r="N72" s="161"/>
    </row>
    <row r="73" spans="2:14" x14ac:dyDescent="0.25">
      <c r="B73" s="158"/>
      <c r="C73" s="499" t="s">
        <v>142</v>
      </c>
      <c r="D73" s="520" t="s">
        <v>68</v>
      </c>
      <c r="E73" s="509"/>
      <c r="F73" s="502"/>
      <c r="G73" s="502"/>
      <c r="H73" s="502"/>
      <c r="I73" s="517"/>
      <c r="J73" s="514"/>
      <c r="K73" s="513"/>
      <c r="L73" s="513"/>
      <c r="M73" s="263"/>
      <c r="N73" s="161"/>
    </row>
    <row r="74" spans="2:14" x14ac:dyDescent="0.25">
      <c r="B74" s="158"/>
      <c r="C74" s="499" t="s">
        <v>142</v>
      </c>
      <c r="D74" s="520" t="s">
        <v>68</v>
      </c>
      <c r="E74" s="509"/>
      <c r="F74" s="502"/>
      <c r="G74" s="502"/>
      <c r="H74" s="502"/>
      <c r="I74" s="517"/>
      <c r="J74" s="514"/>
      <c r="K74" s="513"/>
      <c r="L74" s="513"/>
      <c r="M74" s="263"/>
      <c r="N74" s="161"/>
    </row>
    <row r="75" spans="2:14" x14ac:dyDescent="0.25">
      <c r="B75" s="158"/>
      <c r="C75" s="499" t="s">
        <v>142</v>
      </c>
      <c r="D75" s="520" t="s">
        <v>68</v>
      </c>
      <c r="E75" s="509"/>
      <c r="F75" s="502"/>
      <c r="G75" s="502"/>
      <c r="H75" s="502"/>
      <c r="I75" s="517"/>
      <c r="J75" s="514"/>
      <c r="K75" s="513"/>
      <c r="L75" s="513"/>
      <c r="M75" s="263"/>
      <c r="N75" s="161"/>
    </row>
    <row r="76" spans="2:14" x14ac:dyDescent="0.25">
      <c r="B76" s="158"/>
      <c r="C76" s="499" t="s">
        <v>142</v>
      </c>
      <c r="D76" s="520" t="s">
        <v>68</v>
      </c>
      <c r="E76" s="509"/>
      <c r="F76" s="502"/>
      <c r="G76" s="502"/>
      <c r="H76" s="502"/>
      <c r="I76" s="517"/>
      <c r="J76" s="514"/>
      <c r="K76" s="513"/>
      <c r="L76" s="513"/>
      <c r="M76" s="263"/>
      <c r="N76" s="161"/>
    </row>
    <row r="77" spans="2:14" x14ac:dyDescent="0.25">
      <c r="B77" s="158"/>
      <c r="C77" s="499" t="s">
        <v>142</v>
      </c>
      <c r="D77" s="520" t="s">
        <v>68</v>
      </c>
      <c r="E77" s="509"/>
      <c r="F77" s="502"/>
      <c r="G77" s="502"/>
      <c r="H77" s="502"/>
      <c r="I77" s="517"/>
      <c r="J77" s="514"/>
      <c r="K77" s="513"/>
      <c r="L77" s="513"/>
      <c r="M77" s="263"/>
      <c r="N77" s="161"/>
    </row>
    <row r="78" spans="2:14" x14ac:dyDescent="0.25">
      <c r="B78" s="158"/>
      <c r="C78" s="499" t="s">
        <v>142</v>
      </c>
      <c r="D78" s="520" t="s">
        <v>68</v>
      </c>
      <c r="E78" s="509"/>
      <c r="F78" s="502"/>
      <c r="G78" s="502"/>
      <c r="H78" s="502"/>
      <c r="I78" s="517"/>
      <c r="J78" s="514"/>
      <c r="K78" s="513"/>
      <c r="L78" s="513"/>
      <c r="M78" s="263"/>
      <c r="N78" s="161"/>
    </row>
    <row r="79" spans="2:14" x14ac:dyDescent="0.25">
      <c r="B79" s="158"/>
      <c r="C79" s="499" t="s">
        <v>142</v>
      </c>
      <c r="D79" s="520" t="s">
        <v>68</v>
      </c>
      <c r="E79" s="509"/>
      <c r="F79" s="502"/>
      <c r="G79" s="502"/>
      <c r="H79" s="502"/>
      <c r="I79" s="517"/>
      <c r="J79" s="514"/>
      <c r="K79" s="513"/>
      <c r="L79" s="513"/>
      <c r="M79" s="263"/>
      <c r="N79" s="161"/>
    </row>
    <row r="80" spans="2:14" x14ac:dyDescent="0.25">
      <c r="B80" s="158"/>
      <c r="C80" s="499" t="s">
        <v>142</v>
      </c>
      <c r="D80" s="520" t="s">
        <v>68</v>
      </c>
      <c r="E80" s="509"/>
      <c r="F80" s="502"/>
      <c r="G80" s="502"/>
      <c r="H80" s="502"/>
      <c r="I80" s="517"/>
      <c r="J80" s="514"/>
      <c r="K80" s="513"/>
      <c r="L80" s="513"/>
      <c r="M80" s="263"/>
      <c r="N80" s="161"/>
    </row>
    <row r="81" spans="2:14" x14ac:dyDescent="0.25">
      <c r="B81" s="158"/>
      <c r="C81" s="499" t="s">
        <v>142</v>
      </c>
      <c r="D81" s="520" t="s">
        <v>68</v>
      </c>
      <c r="E81" s="509"/>
      <c r="F81" s="502"/>
      <c r="G81" s="502"/>
      <c r="H81" s="502"/>
      <c r="I81" s="517"/>
      <c r="J81" s="514"/>
      <c r="K81" s="513"/>
      <c r="L81" s="513"/>
      <c r="M81" s="263"/>
      <c r="N81" s="161"/>
    </row>
    <row r="82" spans="2:14" x14ac:dyDescent="0.25">
      <c r="B82" s="158"/>
      <c r="C82" s="499" t="s">
        <v>142</v>
      </c>
      <c r="D82" s="520" t="s">
        <v>68</v>
      </c>
      <c r="E82" s="509"/>
      <c r="F82" s="502"/>
      <c r="G82" s="502"/>
      <c r="H82" s="502"/>
      <c r="I82" s="517"/>
      <c r="J82" s="514"/>
      <c r="K82" s="513"/>
      <c r="L82" s="513"/>
      <c r="M82" s="263"/>
      <c r="N82" s="161"/>
    </row>
    <row r="83" spans="2:14" x14ac:dyDescent="0.25">
      <c r="B83" s="158"/>
      <c r="C83" s="499" t="s">
        <v>142</v>
      </c>
      <c r="D83" s="520" t="s">
        <v>68</v>
      </c>
      <c r="E83" s="509"/>
      <c r="F83" s="502"/>
      <c r="G83" s="502"/>
      <c r="H83" s="502"/>
      <c r="I83" s="517"/>
      <c r="J83" s="514"/>
      <c r="K83" s="513"/>
      <c r="L83" s="513"/>
      <c r="M83" s="263"/>
      <c r="N83" s="161"/>
    </row>
    <row r="84" spans="2:14" x14ac:dyDescent="0.25">
      <c r="B84" s="158"/>
      <c r="C84" s="499" t="s">
        <v>142</v>
      </c>
      <c r="D84" s="520" t="s">
        <v>68</v>
      </c>
      <c r="E84" s="509"/>
      <c r="F84" s="502"/>
      <c r="G84" s="502"/>
      <c r="H84" s="502"/>
      <c r="I84" s="517"/>
      <c r="J84" s="514"/>
      <c r="K84" s="513"/>
      <c r="L84" s="513"/>
      <c r="M84" s="263"/>
      <c r="N84" s="161"/>
    </row>
    <row r="85" spans="2:14" x14ac:dyDescent="0.25">
      <c r="B85" s="158"/>
      <c r="C85" s="499" t="s">
        <v>142</v>
      </c>
      <c r="D85" s="520" t="s">
        <v>68</v>
      </c>
      <c r="E85" s="509"/>
      <c r="F85" s="502"/>
      <c r="G85" s="502"/>
      <c r="H85" s="502"/>
      <c r="I85" s="517"/>
      <c r="J85" s="514"/>
      <c r="K85" s="513"/>
      <c r="L85" s="513"/>
      <c r="M85" s="263"/>
      <c r="N85" s="161"/>
    </row>
    <row r="86" spans="2:14" x14ac:dyDescent="0.25">
      <c r="B86" s="158"/>
      <c r="C86" s="499" t="s">
        <v>142</v>
      </c>
      <c r="D86" s="520" t="s">
        <v>68</v>
      </c>
      <c r="E86" s="509"/>
      <c r="F86" s="502"/>
      <c r="G86" s="502"/>
      <c r="H86" s="502"/>
      <c r="I86" s="517"/>
      <c r="J86" s="514"/>
      <c r="K86" s="513"/>
      <c r="L86" s="513"/>
      <c r="M86" s="263"/>
      <c r="N86" s="161"/>
    </row>
    <row r="87" spans="2:14" x14ac:dyDescent="0.25">
      <c r="B87" s="158"/>
      <c r="C87" s="499" t="s">
        <v>142</v>
      </c>
      <c r="D87" s="520" t="s">
        <v>68</v>
      </c>
      <c r="E87" s="509"/>
      <c r="F87" s="502"/>
      <c r="G87" s="502"/>
      <c r="H87" s="502"/>
      <c r="I87" s="517"/>
      <c r="J87" s="514"/>
      <c r="K87" s="513"/>
      <c r="L87" s="513"/>
      <c r="M87" s="263"/>
      <c r="N87" s="161"/>
    </row>
    <row r="88" spans="2:14" x14ac:dyDescent="0.25">
      <c r="B88" s="158"/>
      <c r="C88" s="499" t="s">
        <v>142</v>
      </c>
      <c r="D88" s="520" t="s">
        <v>68</v>
      </c>
      <c r="E88" s="509"/>
      <c r="F88" s="502"/>
      <c r="G88" s="502"/>
      <c r="H88" s="502"/>
      <c r="I88" s="517"/>
      <c r="J88" s="514"/>
      <c r="K88" s="513"/>
      <c r="L88" s="513"/>
      <c r="M88" s="263"/>
      <c r="N88" s="161"/>
    </row>
    <row r="89" spans="2:14" x14ac:dyDescent="0.25">
      <c r="B89" s="158"/>
      <c r="C89" s="499" t="s">
        <v>142</v>
      </c>
      <c r="D89" s="520" t="s">
        <v>68</v>
      </c>
      <c r="E89" s="509"/>
      <c r="F89" s="502"/>
      <c r="G89" s="502"/>
      <c r="H89" s="502"/>
      <c r="I89" s="517"/>
      <c r="J89" s="514"/>
      <c r="K89" s="513"/>
      <c r="L89" s="513"/>
      <c r="M89" s="263"/>
      <c r="N89" s="161"/>
    </row>
    <row r="90" spans="2:14" x14ac:dyDescent="0.25">
      <c r="B90" s="158"/>
      <c r="C90" s="499" t="s">
        <v>142</v>
      </c>
      <c r="D90" s="520" t="s">
        <v>68</v>
      </c>
      <c r="E90" s="509"/>
      <c r="F90" s="502"/>
      <c r="G90" s="502"/>
      <c r="H90" s="502"/>
      <c r="I90" s="517"/>
      <c r="J90" s="514"/>
      <c r="K90" s="513"/>
      <c r="L90" s="513"/>
      <c r="M90" s="263"/>
      <c r="N90" s="161"/>
    </row>
    <row r="91" spans="2:14" x14ac:dyDescent="0.25">
      <c r="B91" s="158"/>
      <c r="C91" s="499" t="s">
        <v>142</v>
      </c>
      <c r="D91" s="520" t="s">
        <v>68</v>
      </c>
      <c r="E91" s="509"/>
      <c r="F91" s="502"/>
      <c r="G91" s="502"/>
      <c r="H91" s="502"/>
      <c r="I91" s="517"/>
      <c r="J91" s="514"/>
      <c r="K91" s="513"/>
      <c r="L91" s="513"/>
      <c r="M91" s="263"/>
      <c r="N91" s="161"/>
    </row>
    <row r="92" spans="2:14" x14ac:dyDescent="0.25">
      <c r="B92" s="158"/>
      <c r="C92" s="499" t="s">
        <v>142</v>
      </c>
      <c r="D92" s="520" t="s">
        <v>68</v>
      </c>
      <c r="E92" s="509"/>
      <c r="F92" s="502"/>
      <c r="G92" s="502"/>
      <c r="H92" s="502"/>
      <c r="I92" s="517"/>
      <c r="J92" s="514"/>
      <c r="K92" s="513"/>
      <c r="L92" s="513"/>
      <c r="M92" s="263"/>
      <c r="N92" s="161"/>
    </row>
    <row r="93" spans="2:14" x14ac:dyDescent="0.25">
      <c r="B93" s="158"/>
      <c r="C93" s="499" t="s">
        <v>142</v>
      </c>
      <c r="D93" s="520" t="s">
        <v>68</v>
      </c>
      <c r="E93" s="509"/>
      <c r="F93" s="502"/>
      <c r="G93" s="502"/>
      <c r="H93" s="502"/>
      <c r="I93" s="517"/>
      <c r="J93" s="514"/>
      <c r="K93" s="513"/>
      <c r="L93" s="513"/>
      <c r="M93" s="263"/>
      <c r="N93" s="161"/>
    </row>
    <row r="94" spans="2:14" x14ac:dyDescent="0.25">
      <c r="B94" s="158"/>
      <c r="C94" s="499" t="s">
        <v>142</v>
      </c>
      <c r="D94" s="520" t="s">
        <v>68</v>
      </c>
      <c r="E94" s="509"/>
      <c r="F94" s="502"/>
      <c r="G94" s="502"/>
      <c r="H94" s="502"/>
      <c r="I94" s="517"/>
      <c r="J94" s="514"/>
      <c r="K94" s="513"/>
      <c r="L94" s="513"/>
      <c r="M94" s="263"/>
      <c r="N94" s="161"/>
    </row>
    <row r="95" spans="2:14" x14ac:dyDescent="0.25">
      <c r="B95" s="158"/>
      <c r="C95" s="499" t="s">
        <v>142</v>
      </c>
      <c r="D95" s="520" t="s">
        <v>68</v>
      </c>
      <c r="E95" s="509"/>
      <c r="F95" s="502"/>
      <c r="G95" s="502"/>
      <c r="H95" s="502"/>
      <c r="I95" s="517"/>
      <c r="J95" s="514"/>
      <c r="K95" s="513"/>
      <c r="L95" s="513"/>
      <c r="M95" s="263"/>
      <c r="N95" s="161"/>
    </row>
    <row r="96" spans="2:14" x14ac:dyDescent="0.25">
      <c r="B96" s="158"/>
      <c r="C96" s="499" t="s">
        <v>142</v>
      </c>
      <c r="D96" s="520" t="s">
        <v>68</v>
      </c>
      <c r="E96" s="509"/>
      <c r="F96" s="502"/>
      <c r="G96" s="502"/>
      <c r="H96" s="502"/>
      <c r="I96" s="517"/>
      <c r="J96" s="514"/>
      <c r="K96" s="513"/>
      <c r="L96" s="513"/>
      <c r="M96" s="263"/>
      <c r="N96" s="161"/>
    </row>
    <row r="97" spans="2:14" x14ac:dyDescent="0.25">
      <c r="B97" s="158"/>
      <c r="C97" s="499" t="s">
        <v>142</v>
      </c>
      <c r="D97" s="520" t="s">
        <v>68</v>
      </c>
      <c r="E97" s="509"/>
      <c r="F97" s="502"/>
      <c r="G97" s="502"/>
      <c r="H97" s="502"/>
      <c r="I97" s="517"/>
      <c r="J97" s="514"/>
      <c r="K97" s="513"/>
      <c r="L97" s="513"/>
      <c r="M97" s="263"/>
      <c r="N97" s="161"/>
    </row>
    <row r="98" spans="2:14" x14ac:dyDescent="0.25">
      <c r="B98" s="158"/>
      <c r="C98" s="499" t="s">
        <v>142</v>
      </c>
      <c r="D98" s="520" t="s">
        <v>68</v>
      </c>
      <c r="E98" s="509"/>
      <c r="F98" s="502"/>
      <c r="G98" s="502"/>
      <c r="H98" s="502"/>
      <c r="I98" s="517"/>
      <c r="J98" s="514"/>
      <c r="K98" s="513"/>
      <c r="L98" s="513"/>
      <c r="M98" s="263"/>
      <c r="N98" s="161"/>
    </row>
    <row r="99" spans="2:14" x14ac:dyDescent="0.25">
      <c r="B99" s="158"/>
      <c r="C99" s="499" t="s">
        <v>142</v>
      </c>
      <c r="D99" s="520" t="s">
        <v>68</v>
      </c>
      <c r="E99" s="509"/>
      <c r="F99" s="502"/>
      <c r="G99" s="502"/>
      <c r="H99" s="502"/>
      <c r="I99" s="517"/>
      <c r="J99" s="514"/>
      <c r="K99" s="513"/>
      <c r="L99" s="513"/>
      <c r="M99" s="263"/>
      <c r="N99" s="161"/>
    </row>
    <row r="100" spans="2:14" ht="9.9499999999999993" customHeight="1" thickBot="1" x14ac:dyDescent="0.3">
      <c r="B100" s="172"/>
      <c r="C100" s="452"/>
      <c r="D100" s="452"/>
      <c r="E100" s="452"/>
      <c r="F100" s="452"/>
      <c r="G100" s="521"/>
      <c r="H100" s="452"/>
      <c r="I100" s="452"/>
      <c r="J100" s="452"/>
      <c r="K100" s="521"/>
      <c r="L100" s="452"/>
      <c r="M100" s="453"/>
      <c r="N100" s="161"/>
    </row>
    <row r="102" spans="2:14" x14ac:dyDescent="0.25">
      <c r="D102" s="321"/>
    </row>
    <row r="108" spans="2:14" x14ac:dyDescent="0.25">
      <c r="J108" s="161"/>
    </row>
  </sheetData>
  <sheetProtection algorithmName="SHA-512" hashValue="3HPptJ9984AU3/ozPMAFbUabgMLOcski2PAEX9vMHabsEQudpwmsmBnBODB84vp+IKfJLPoCjSTfZPgwH3/Z2g==" saltValue="51Qa4Vcoxf7OXeJAchF5fA==" spinCount="100000" sheet="1" objects="1" scenarios="1" selectLockedCells="1"/>
  <mergeCells count="22">
    <mergeCell ref="B59:M59"/>
    <mergeCell ref="D40:J40"/>
    <mergeCell ref="O19:P19"/>
    <mergeCell ref="C21:D21"/>
    <mergeCell ref="B25:M25"/>
    <mergeCell ref="B19:D19"/>
    <mergeCell ref="B58:M58"/>
    <mergeCell ref="I29:J29"/>
    <mergeCell ref="I27:J27"/>
    <mergeCell ref="I24:N24"/>
    <mergeCell ref="F23:G23"/>
    <mergeCell ref="B9:M9"/>
    <mergeCell ref="B3:M3"/>
    <mergeCell ref="B1:M1"/>
    <mergeCell ref="B38:M38"/>
    <mergeCell ref="B31:M31"/>
    <mergeCell ref="B37:M37"/>
    <mergeCell ref="C2:L2"/>
    <mergeCell ref="B17:M17"/>
    <mergeCell ref="B33:D33"/>
    <mergeCell ref="C27:G29"/>
    <mergeCell ref="J7:L7"/>
  </mergeCells>
  <dataValidations count="10">
    <dataValidation type="list" allowBlank="1" showInputMessage="1" showErrorMessage="1" sqref="E33" xr:uid="{9AC30A22-D53B-46C2-8FDD-C3E0499017FE}">
      <formula1>"Select One, Yes, No, N/A"</formula1>
    </dataValidation>
    <dataValidation type="list" allowBlank="1" showInputMessage="1" showErrorMessage="1" sqref="E19 H28 K5" xr:uid="{B5B3E111-7B3C-427F-B4A9-72A886F40DA0}">
      <formula1>"Select One, Yes, No"</formula1>
    </dataValidation>
    <dataValidation type="list" allowBlank="1" showInputMessage="1" showErrorMessage="1" sqref="E100" xr:uid="{E5BA21BE-98E3-4375-9096-0D68825234EE}">
      <formula1>"Select One, Board, Elected Official, Housing Authority, Government, Public Entity, Developer, Non-Profit, Special District, Other"</formula1>
    </dataValidation>
    <dataValidation type="list" allowBlank="1" showInputMessage="1" showErrorMessage="1" sqref="K23" xr:uid="{3FA5F3A6-E75C-4456-995C-FAD709AC5EAD}">
      <formula1>"Select One, General/Family, Elderly, Student, Veteran, Other"</formula1>
    </dataValidation>
    <dataValidation type="list" allowBlank="1" showInputMessage="1" showErrorMessage="1" sqref="H19" xr:uid="{E73135B3-977D-4BC8-9BDA-4677DC52082B}">
      <formula1>"Select One,Within Sponsor Boundaries,Outside Sponsor Boundaries"</formula1>
    </dataValidation>
    <dataValidation type="list" allowBlank="1" showInputMessage="1" showErrorMessage="1" sqref="K19" xr:uid="{F852E346-E68E-4282-B1B3-B8C201F2DA89}">
      <formula1>"Select One, PRE, POST"</formula1>
    </dataValidation>
    <dataValidation type="list" allowBlank="1" showInputMessage="1" showErrorMessage="1" sqref="K27" xr:uid="{B11948A0-8D7C-4744-9A1E-DC4B212A54C7}">
      <formula1>"Select One, Debt Refinancing/Restructuring, Ownership Transfer, Material Amendment"</formula1>
    </dataValidation>
    <dataValidation type="list" allowBlank="1" showInputMessage="1" showErrorMessage="1" sqref="H21 H23" xr:uid="{00BEC097-4F3D-48E9-BFC9-14D31772E4E3}">
      <formula1>"Select One, Yes, No, NA"</formula1>
    </dataValidation>
    <dataValidation type="list" allowBlank="1" showInputMessage="1" showErrorMessage="1" sqref="D70:D99" xr:uid="{B1572C48-1AB3-470F-AB4F-283BF594A4EC}">
      <formula1>"Select One, Sponsor, Developer, Manager, Other"</formula1>
    </dataValidation>
    <dataValidation type="list" allowBlank="1" showInputMessage="1" showErrorMessage="1" sqref="K21" xr:uid="{DBB05994-4EFD-4DDC-8B6A-D4915B36C113}">
      <formula1>"Select One, New Construction, Acquisition, Rehabilitation"</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5F72-B7F4-4A38-812A-514EEE83578B}">
  <dimension ref="B1:K22"/>
  <sheetViews>
    <sheetView showGridLines="0" zoomScale="110" zoomScaleNormal="110" workbookViewId="0">
      <selection activeCell="H12" sqref="H12"/>
    </sheetView>
  </sheetViews>
  <sheetFormatPr defaultRowHeight="15" x14ac:dyDescent="0.25"/>
  <cols>
    <col min="1" max="2" width="0.85546875" style="147" customWidth="1"/>
    <col min="3" max="3" width="1.42578125" style="147" customWidth="1"/>
    <col min="4" max="4" width="9.140625" style="147"/>
    <col min="5" max="5" width="2.140625" style="147" customWidth="1"/>
    <col min="6" max="6" width="52.28515625" style="147" customWidth="1"/>
    <col min="7" max="7" width="54.42578125" style="147" customWidth="1"/>
    <col min="8" max="8" width="15.28515625" style="147" customWidth="1"/>
    <col min="9" max="10" width="1.42578125" style="147" customWidth="1"/>
    <col min="11" max="16384" width="9.140625" style="147"/>
  </cols>
  <sheetData>
    <row r="1" spans="2:11" s="391" customFormat="1" ht="21.95" customHeight="1" x14ac:dyDescent="0.25">
      <c r="B1" s="739" t="s">
        <v>143</v>
      </c>
      <c r="C1" s="740"/>
      <c r="D1" s="740"/>
      <c r="E1" s="740"/>
      <c r="F1" s="740"/>
      <c r="G1" s="740"/>
      <c r="H1" s="740"/>
      <c r="I1" s="741"/>
    </row>
    <row r="2" spans="2:11" s="391" customFormat="1" x14ac:dyDescent="0.25">
      <c r="B2" s="743" t="s">
        <v>144</v>
      </c>
      <c r="C2" s="744"/>
      <c r="D2" s="744"/>
      <c r="E2" s="744"/>
      <c r="F2" s="744"/>
      <c r="G2" s="744"/>
      <c r="H2" s="744"/>
      <c r="I2" s="745"/>
    </row>
    <row r="3" spans="2:11" x14ac:dyDescent="0.25">
      <c r="B3" s="341"/>
      <c r="C3" s="4"/>
      <c r="D3" s="4"/>
      <c r="E3" s="454"/>
      <c r="F3" s="442"/>
      <c r="G3" s="455"/>
      <c r="H3" s="445"/>
      <c r="I3" s="263"/>
    </row>
    <row r="4" spans="2:11" ht="15.75" thickBot="1" x14ac:dyDescent="0.3">
      <c r="B4" s="341"/>
      <c r="C4" s="4"/>
      <c r="D4" s="4"/>
      <c r="E4" s="33"/>
      <c r="F4" s="742" t="s">
        <v>145</v>
      </c>
      <c r="G4" s="742"/>
      <c r="H4" s="446" t="s">
        <v>68</v>
      </c>
      <c r="I4" s="263"/>
    </row>
    <row r="5" spans="2:11" x14ac:dyDescent="0.25">
      <c r="B5" s="341"/>
      <c r="C5" s="4"/>
      <c r="D5" s="4"/>
      <c r="E5" s="34"/>
      <c r="F5" s="390"/>
      <c r="G5" s="456"/>
      <c r="H5" s="159"/>
      <c r="I5" s="263"/>
    </row>
    <row r="6" spans="2:11" ht="15.75" thickBot="1" x14ac:dyDescent="0.3">
      <c r="B6" s="341"/>
      <c r="C6" s="4"/>
      <c r="D6" s="4"/>
      <c r="E6" s="34"/>
      <c r="F6" s="742" t="s">
        <v>146</v>
      </c>
      <c r="G6" s="742"/>
      <c r="H6" s="446" t="s">
        <v>68</v>
      </c>
      <c r="I6" s="263"/>
    </row>
    <row r="7" spans="2:11" x14ac:dyDescent="0.25">
      <c r="B7" s="341"/>
      <c r="C7" s="4"/>
      <c r="D7" s="4"/>
      <c r="E7" s="34"/>
      <c r="F7" s="390"/>
      <c r="G7" s="456"/>
      <c r="H7" s="159"/>
      <c r="I7" s="263"/>
    </row>
    <row r="8" spans="2:11" ht="15.75" thickBot="1" x14ac:dyDescent="0.3">
      <c r="B8" s="341"/>
      <c r="C8" s="4"/>
      <c r="D8" s="457"/>
      <c r="E8" s="457"/>
      <c r="F8" s="742" t="s">
        <v>147</v>
      </c>
      <c r="G8" s="742"/>
      <c r="H8" s="446" t="s">
        <v>68</v>
      </c>
      <c r="I8" s="263"/>
      <c r="K8" s="252"/>
    </row>
    <row r="9" spans="2:11" x14ac:dyDescent="0.25">
      <c r="B9" s="341"/>
      <c r="C9" s="4"/>
      <c r="D9" s="4"/>
      <c r="E9" s="34"/>
      <c r="F9" s="390"/>
      <c r="G9" s="456"/>
      <c r="H9" s="159"/>
      <c r="I9" s="263"/>
    </row>
    <row r="10" spans="2:11" ht="15.75" thickBot="1" x14ac:dyDescent="0.3">
      <c r="B10" s="341"/>
      <c r="C10" s="4"/>
      <c r="D10" s="4"/>
      <c r="E10" s="34"/>
      <c r="F10" s="742" t="s">
        <v>148</v>
      </c>
      <c r="G10" s="742"/>
      <c r="H10" s="446" t="s">
        <v>68</v>
      </c>
      <c r="I10" s="263"/>
      <c r="K10" s="252"/>
    </row>
    <row r="11" spans="2:11" x14ac:dyDescent="0.25">
      <c r="B11" s="341"/>
      <c r="C11" s="4"/>
      <c r="D11" s="4"/>
      <c r="E11" s="34"/>
      <c r="F11" s="457"/>
      <c r="G11" s="457"/>
      <c r="H11" s="159"/>
      <c r="I11" s="263"/>
      <c r="K11" s="252"/>
    </row>
    <row r="12" spans="2:11" ht="15.75" thickBot="1" x14ac:dyDescent="0.3">
      <c r="B12" s="449"/>
      <c r="C12" s="746" t="s">
        <v>149</v>
      </c>
      <c r="D12" s="746"/>
      <c r="E12" s="746"/>
      <c r="F12" s="746"/>
      <c r="G12" s="746"/>
      <c r="H12" s="446" t="s">
        <v>68</v>
      </c>
      <c r="I12" s="263"/>
      <c r="K12" s="252"/>
    </row>
    <row r="13" spans="2:11" x14ac:dyDescent="0.25">
      <c r="B13" s="341"/>
      <c r="C13" s="4"/>
      <c r="D13" s="4"/>
      <c r="E13" s="33"/>
      <c r="F13" s="457"/>
      <c r="G13" s="457"/>
      <c r="H13" s="159"/>
      <c r="I13" s="263"/>
    </row>
    <row r="14" spans="2:11" ht="15.75" thickBot="1" x14ac:dyDescent="0.3">
      <c r="B14" s="341"/>
      <c r="C14" s="4"/>
      <c r="D14" s="4"/>
      <c r="E14" s="34"/>
      <c r="F14" s="742" t="s">
        <v>150</v>
      </c>
      <c r="G14" s="742"/>
      <c r="H14" s="450"/>
      <c r="I14" s="263"/>
    </row>
    <row r="15" spans="2:11" ht="11.25" customHeight="1" thickBot="1" x14ac:dyDescent="0.3">
      <c r="B15" s="451"/>
      <c r="C15" s="14"/>
      <c r="D15" s="458"/>
      <c r="E15" s="459"/>
      <c r="F15" s="460"/>
      <c r="G15" s="461"/>
      <c r="H15" s="173"/>
      <c r="I15" s="453"/>
    </row>
    <row r="16" spans="2:11" x14ac:dyDescent="0.25">
      <c r="B16" s="161"/>
      <c r="C16" s="161"/>
      <c r="D16" s="161"/>
    </row>
    <row r="17" spans="2:11" x14ac:dyDescent="0.25">
      <c r="B17" s="161"/>
      <c r="C17" s="161"/>
      <c r="D17" s="161"/>
    </row>
    <row r="18" spans="2:11" x14ac:dyDescent="0.25">
      <c r="B18" s="161"/>
      <c r="C18" s="161"/>
      <c r="D18" s="161"/>
    </row>
    <row r="20" spans="2:11" x14ac:dyDescent="0.25">
      <c r="G20" s="252"/>
    </row>
    <row r="22" spans="2:11" x14ac:dyDescent="0.25">
      <c r="K22" s="149"/>
    </row>
  </sheetData>
  <sheetProtection algorithmName="SHA-512" hashValue="y9R4MKyr2xO4NARUbvqLDITxl4AW9N2In/2pcRNy1oczDfv3IG1Tek8gxx0F6to2N+O6XTYYSJfvaR47GeetRg==" saltValue="NNEZmrhPRCfN4lVX0iwq7w==" spinCount="100000" sheet="1" objects="1" scenarios="1" selectLockedCells="1"/>
  <mergeCells count="8">
    <mergeCell ref="B1:I1"/>
    <mergeCell ref="F14:G14"/>
    <mergeCell ref="F4:G4"/>
    <mergeCell ref="F6:G6"/>
    <mergeCell ref="F8:G8"/>
    <mergeCell ref="F10:G10"/>
    <mergeCell ref="B2:I2"/>
    <mergeCell ref="C12:G12"/>
  </mergeCells>
  <dataValidations count="1">
    <dataValidation type="list" allowBlank="1" showInputMessage="1" showErrorMessage="1" sqref="H4 H6 H8 H10 H12" xr:uid="{1BD9D427-A1FA-4323-818B-BFFD50C46D52}">
      <formula1>"Select One, Yes, No"</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5923-34DC-4898-8346-C924AE90C2E5}">
  <dimension ref="C1:O56"/>
  <sheetViews>
    <sheetView showGridLines="0" zoomScale="90" zoomScaleNormal="90" workbookViewId="0">
      <selection activeCell="I17" sqref="I17"/>
    </sheetView>
  </sheetViews>
  <sheetFormatPr defaultRowHeight="15" x14ac:dyDescent="0.25"/>
  <cols>
    <col min="1" max="1" width="6.7109375" style="147" customWidth="1"/>
    <col min="2" max="3" width="6.42578125" style="147" customWidth="1"/>
    <col min="4" max="5" width="15.7109375" style="147" customWidth="1"/>
    <col min="6" max="11" width="23.7109375" style="147" customWidth="1"/>
    <col min="12" max="12" width="6.7109375" style="147" customWidth="1"/>
    <col min="13" max="16384" width="9.140625" style="147"/>
  </cols>
  <sheetData>
    <row r="1" spans="3:12" s="391" customFormat="1" ht="25.5" customHeight="1" thickBot="1" x14ac:dyDescent="0.3">
      <c r="C1" s="761" t="s">
        <v>151</v>
      </c>
      <c r="D1" s="713"/>
      <c r="E1" s="713"/>
      <c r="F1" s="713"/>
      <c r="G1" s="713"/>
      <c r="H1" s="713"/>
      <c r="I1" s="713"/>
      <c r="J1" s="713"/>
      <c r="K1" s="713"/>
      <c r="L1" s="714"/>
    </row>
    <row r="2" spans="3:12" s="391" customFormat="1" x14ac:dyDescent="0.25">
      <c r="C2" s="747" t="s">
        <v>152</v>
      </c>
      <c r="D2" s="748"/>
      <c r="E2" s="748"/>
      <c r="F2" s="748"/>
      <c r="G2" s="748"/>
      <c r="H2" s="748"/>
      <c r="I2" s="748"/>
      <c r="J2" s="748"/>
      <c r="K2" s="748"/>
      <c r="L2" s="749"/>
    </row>
    <row r="3" spans="3:12" s="391" customFormat="1" ht="17.25" customHeight="1" x14ac:dyDescent="0.3">
      <c r="C3" s="756" t="s">
        <v>153</v>
      </c>
      <c r="D3" s="757"/>
      <c r="E3" s="757"/>
      <c r="F3" s="757"/>
      <c r="G3" s="757"/>
      <c r="H3" s="757"/>
      <c r="I3" s="757"/>
      <c r="J3" s="757"/>
      <c r="K3" s="757"/>
      <c r="L3" s="758"/>
    </row>
    <row r="4" spans="3:12" s="391" customFormat="1" ht="9" customHeight="1" x14ac:dyDescent="0.25">
      <c r="C4" s="3"/>
      <c r="D4" s="4"/>
      <c r="E4" s="4"/>
      <c r="F4" s="4"/>
      <c r="G4" s="4"/>
      <c r="H4" s="4"/>
      <c r="I4" s="4"/>
      <c r="J4" s="4"/>
      <c r="K4" s="4"/>
      <c r="L4" s="71"/>
    </row>
    <row r="5" spans="3:12" ht="15" customHeight="1" x14ac:dyDescent="0.25">
      <c r="C5" s="3"/>
      <c r="D5" s="4"/>
      <c r="E5" s="4"/>
      <c r="F5" s="759" t="s">
        <v>429</v>
      </c>
      <c r="G5" s="759"/>
      <c r="H5" s="759"/>
      <c r="I5" s="759"/>
      <c r="J5" s="759"/>
      <c r="K5" s="571" t="s">
        <v>68</v>
      </c>
      <c r="L5" s="357"/>
    </row>
    <row r="6" spans="3:12" ht="9" customHeight="1" x14ac:dyDescent="0.25">
      <c r="C6" s="589"/>
      <c r="D6" s="590"/>
      <c r="E6" s="590"/>
      <c r="F6" s="390"/>
      <c r="G6" s="390"/>
      <c r="H6" s="591"/>
      <c r="I6" s="591"/>
      <c r="J6" s="591"/>
      <c r="K6" s="159"/>
      <c r="L6" s="574"/>
    </row>
    <row r="7" spans="3:12" ht="15" customHeight="1" x14ac:dyDescent="0.25">
      <c r="C7" s="3"/>
      <c r="D7" s="4"/>
      <c r="E7" s="4"/>
      <c r="F7" s="592"/>
      <c r="G7" s="759" t="s">
        <v>430</v>
      </c>
      <c r="H7" s="759"/>
      <c r="I7" s="759"/>
      <c r="J7" s="759"/>
      <c r="K7" s="575"/>
      <c r="L7" s="357"/>
    </row>
    <row r="8" spans="3:12" ht="9" customHeight="1" x14ac:dyDescent="0.25">
      <c r="C8" s="589"/>
      <c r="D8" s="590"/>
      <c r="E8" s="590"/>
      <c r="F8" s="390"/>
      <c r="G8" s="390"/>
      <c r="H8" s="591"/>
      <c r="I8" s="591"/>
      <c r="J8" s="591"/>
      <c r="K8" s="159"/>
      <c r="L8" s="574"/>
    </row>
    <row r="9" spans="3:12" ht="15" customHeight="1" x14ac:dyDescent="0.25">
      <c r="C9" s="3"/>
      <c r="D9" s="4"/>
      <c r="E9" s="4"/>
      <c r="F9" s="592"/>
      <c r="G9" s="592"/>
      <c r="H9" s="531"/>
      <c r="I9" s="531"/>
      <c r="J9" s="427" t="s">
        <v>159</v>
      </c>
      <c r="K9" s="576" t="s">
        <v>68</v>
      </c>
      <c r="L9" s="357"/>
    </row>
    <row r="10" spans="3:12" ht="9" customHeight="1" x14ac:dyDescent="0.25">
      <c r="C10" s="3"/>
      <c r="D10" s="4"/>
      <c r="E10" s="4"/>
      <c r="F10" s="592"/>
      <c r="G10" s="592"/>
      <c r="H10" s="591"/>
      <c r="I10" s="591"/>
      <c r="J10" s="591"/>
      <c r="K10" s="159"/>
      <c r="L10" s="357"/>
    </row>
    <row r="11" spans="3:12" ht="15" customHeight="1" x14ac:dyDescent="0.25">
      <c r="C11" s="3"/>
      <c r="D11" s="4"/>
      <c r="E11" s="4"/>
      <c r="F11" s="592"/>
      <c r="G11" s="592"/>
      <c r="H11" s="746" t="s">
        <v>160</v>
      </c>
      <c r="I11" s="746"/>
      <c r="J11" s="746"/>
      <c r="K11" s="576" t="s">
        <v>68</v>
      </c>
      <c r="L11" s="357"/>
    </row>
    <row r="12" spans="3:12" ht="9" customHeight="1" x14ac:dyDescent="0.25">
      <c r="C12" s="589"/>
      <c r="D12" s="590"/>
      <c r="E12" s="590"/>
      <c r="F12" s="390"/>
      <c r="G12" s="390"/>
      <c r="H12" s="591"/>
      <c r="I12" s="591"/>
      <c r="J12" s="591"/>
      <c r="K12" s="159"/>
      <c r="L12" s="574"/>
    </row>
    <row r="13" spans="3:12" ht="15" customHeight="1" x14ac:dyDescent="0.25">
      <c r="C13" s="3"/>
      <c r="D13" s="4"/>
      <c r="E13" s="4"/>
      <c r="F13" s="592"/>
      <c r="G13" s="762" t="s">
        <v>204</v>
      </c>
      <c r="H13" s="762"/>
      <c r="I13" s="762"/>
      <c r="J13" s="762"/>
      <c r="K13" s="571" t="s">
        <v>68</v>
      </c>
      <c r="L13" s="357"/>
    </row>
    <row r="14" spans="3:12" ht="9" customHeight="1" thickBot="1" x14ac:dyDescent="0.3">
      <c r="C14" s="3"/>
      <c r="D14" s="4"/>
      <c r="E14" s="4"/>
      <c r="F14" s="4"/>
      <c r="G14" s="4"/>
      <c r="H14" s="4"/>
      <c r="I14" s="4"/>
      <c r="J14" s="4"/>
      <c r="K14" s="316"/>
      <c r="L14" s="357"/>
    </row>
    <row r="15" spans="3:12" s="391" customFormat="1" ht="15.75" x14ac:dyDescent="0.25">
      <c r="C15" s="3"/>
      <c r="D15" s="4"/>
      <c r="E15" s="750" t="s">
        <v>155</v>
      </c>
      <c r="F15" s="751"/>
      <c r="G15" s="751"/>
      <c r="H15" s="751"/>
      <c r="I15" s="751"/>
      <c r="J15" s="751"/>
      <c r="K15" s="752"/>
      <c r="L15" s="593"/>
    </row>
    <row r="16" spans="3:12" s="391" customFormat="1" ht="15.75" thickBot="1" x14ac:dyDescent="0.3">
      <c r="C16" s="589"/>
      <c r="D16" s="594"/>
      <c r="E16" s="595" t="s">
        <v>156</v>
      </c>
      <c r="F16" s="596">
        <v>1</v>
      </c>
      <c r="G16" s="596">
        <v>2</v>
      </c>
      <c r="H16" s="596">
        <v>3</v>
      </c>
      <c r="I16" s="596">
        <v>4</v>
      </c>
      <c r="J16" s="596">
        <v>5</v>
      </c>
      <c r="K16" s="597">
        <v>6</v>
      </c>
      <c r="L16" s="593"/>
    </row>
    <row r="17" spans="3:12" x14ac:dyDescent="0.25">
      <c r="C17" s="572"/>
      <c r="D17" s="577"/>
      <c r="E17" s="598">
        <v>1</v>
      </c>
      <c r="F17" s="578"/>
      <c r="G17" s="578"/>
      <c r="H17" s="578"/>
      <c r="I17" s="578"/>
      <c r="J17" s="578"/>
      <c r="K17" s="579"/>
      <c r="L17" s="574"/>
    </row>
    <row r="18" spans="3:12" x14ac:dyDescent="0.25">
      <c r="C18" s="572"/>
      <c r="D18" s="577"/>
      <c r="E18" s="599">
        <v>0.8</v>
      </c>
      <c r="F18" s="580"/>
      <c r="G18" s="580"/>
      <c r="H18" s="580"/>
      <c r="I18" s="580"/>
      <c r="J18" s="580"/>
      <c r="K18" s="581"/>
      <c r="L18" s="574"/>
    </row>
    <row r="19" spans="3:12" x14ac:dyDescent="0.25">
      <c r="C19" s="572"/>
      <c r="D19" s="577"/>
      <c r="E19" s="599">
        <v>0.6</v>
      </c>
      <c r="F19" s="580"/>
      <c r="G19" s="580"/>
      <c r="H19" s="580"/>
      <c r="I19" s="580"/>
      <c r="J19" s="580"/>
      <c r="K19" s="581"/>
      <c r="L19" s="574"/>
    </row>
    <row r="20" spans="3:12" x14ac:dyDescent="0.25">
      <c r="C20" s="572"/>
      <c r="D20" s="577"/>
      <c r="E20" s="599">
        <v>0.5</v>
      </c>
      <c r="F20" s="580"/>
      <c r="G20" s="580"/>
      <c r="H20" s="580"/>
      <c r="I20" s="580"/>
      <c r="J20" s="580"/>
      <c r="K20" s="581"/>
      <c r="L20" s="574"/>
    </row>
    <row r="21" spans="3:12" x14ac:dyDescent="0.25">
      <c r="C21" s="572"/>
      <c r="D21" s="582" t="s">
        <v>157</v>
      </c>
      <c r="E21" s="583"/>
      <c r="F21" s="580"/>
      <c r="G21" s="580"/>
      <c r="H21" s="580"/>
      <c r="I21" s="580"/>
      <c r="J21" s="580"/>
      <c r="K21" s="581"/>
      <c r="L21" s="574"/>
    </row>
    <row r="22" spans="3:12" x14ac:dyDescent="0.25">
      <c r="C22" s="572"/>
      <c r="D22" s="582" t="s">
        <v>157</v>
      </c>
      <c r="E22" s="583"/>
      <c r="F22" s="580"/>
      <c r="G22" s="580"/>
      <c r="H22" s="580"/>
      <c r="I22" s="580"/>
      <c r="J22" s="580"/>
      <c r="K22" s="581"/>
      <c r="L22" s="574"/>
    </row>
    <row r="23" spans="3:12" ht="15.75" thickBot="1" x14ac:dyDescent="0.3">
      <c r="C23" s="572"/>
      <c r="D23" s="582" t="s">
        <v>157</v>
      </c>
      <c r="E23" s="584"/>
      <c r="F23" s="585"/>
      <c r="G23" s="585"/>
      <c r="H23" s="585"/>
      <c r="I23" s="585"/>
      <c r="J23" s="585"/>
      <c r="K23" s="586"/>
      <c r="L23" s="574"/>
    </row>
    <row r="24" spans="3:12" ht="9" customHeight="1" x14ac:dyDescent="0.25">
      <c r="C24" s="168"/>
      <c r="D24" s="316"/>
      <c r="E24" s="316"/>
      <c r="F24" s="316"/>
      <c r="G24" s="448"/>
      <c r="H24" s="448"/>
      <c r="I24" s="448"/>
      <c r="J24" s="448"/>
      <c r="K24" s="448"/>
      <c r="L24" s="357"/>
    </row>
    <row r="25" spans="3:12" s="391" customFormat="1" ht="18.75" x14ac:dyDescent="0.3">
      <c r="C25" s="756" t="s">
        <v>161</v>
      </c>
      <c r="D25" s="757"/>
      <c r="E25" s="757"/>
      <c r="F25" s="757"/>
      <c r="G25" s="757"/>
      <c r="H25" s="757"/>
      <c r="I25" s="757"/>
      <c r="J25" s="757"/>
      <c r="K25" s="757"/>
      <c r="L25" s="758"/>
    </row>
    <row r="26" spans="3:12" s="391" customFormat="1" ht="9" customHeight="1" x14ac:dyDescent="0.25">
      <c r="C26" s="3"/>
      <c r="D26" s="4"/>
      <c r="E26" s="4"/>
      <c r="F26" s="4"/>
      <c r="G26" s="4"/>
      <c r="H26" s="4"/>
      <c r="I26" s="390"/>
      <c r="J26" s="390"/>
      <c r="K26" s="390"/>
      <c r="L26" s="71"/>
    </row>
    <row r="27" spans="3:12" x14ac:dyDescent="0.25">
      <c r="C27" s="341"/>
      <c r="D27" s="316"/>
      <c r="E27" s="316"/>
      <c r="F27" s="759" t="s">
        <v>432</v>
      </c>
      <c r="G27" s="759"/>
      <c r="H27" s="759"/>
      <c r="I27" s="759"/>
      <c r="J27" s="759"/>
      <c r="K27" s="571" t="s">
        <v>68</v>
      </c>
      <c r="L27" s="357"/>
    </row>
    <row r="28" spans="3:12" ht="9" customHeight="1" x14ac:dyDescent="0.25">
      <c r="C28" s="572"/>
      <c r="D28" s="573"/>
      <c r="E28" s="573"/>
      <c r="F28" s="390"/>
      <c r="G28" s="390"/>
      <c r="H28" s="591"/>
      <c r="I28" s="591"/>
      <c r="J28" s="591"/>
      <c r="K28" s="159"/>
      <c r="L28" s="574"/>
    </row>
    <row r="29" spans="3:12" x14ac:dyDescent="0.25">
      <c r="C29" s="341"/>
      <c r="D29" s="316"/>
      <c r="E29" s="316"/>
      <c r="F29" s="592"/>
      <c r="G29" s="592"/>
      <c r="H29" s="592"/>
      <c r="I29" s="391"/>
      <c r="J29" s="592" t="s">
        <v>431</v>
      </c>
      <c r="K29" s="575"/>
      <c r="L29" s="357"/>
    </row>
    <row r="30" spans="3:12" ht="9" customHeight="1" x14ac:dyDescent="0.25">
      <c r="C30" s="341"/>
      <c r="D30" s="316"/>
      <c r="E30" s="316"/>
      <c r="F30" s="592"/>
      <c r="G30" s="592"/>
      <c r="H30" s="592"/>
      <c r="I30" s="391"/>
      <c r="J30" s="592"/>
      <c r="K30" s="161"/>
      <c r="L30" s="357"/>
    </row>
    <row r="31" spans="3:12" x14ac:dyDescent="0.25">
      <c r="C31" s="341"/>
      <c r="D31" s="316"/>
      <c r="E31" s="316"/>
      <c r="F31" s="592"/>
      <c r="G31" s="592"/>
      <c r="H31" s="746" t="s">
        <v>165</v>
      </c>
      <c r="I31" s="746"/>
      <c r="J31" s="746"/>
      <c r="K31" s="576" t="s">
        <v>68</v>
      </c>
      <c r="L31" s="357"/>
    </row>
    <row r="32" spans="3:12" ht="9" customHeight="1" x14ac:dyDescent="0.25">
      <c r="C32" s="341"/>
      <c r="D32" s="316"/>
      <c r="E32" s="316"/>
      <c r="F32" s="592"/>
      <c r="G32" s="592"/>
      <c r="H32" s="592"/>
      <c r="I32" s="391"/>
      <c r="J32" s="592"/>
      <c r="K32" s="159"/>
      <c r="L32" s="357"/>
    </row>
    <row r="33" spans="3:15" x14ac:dyDescent="0.25">
      <c r="C33" s="341"/>
      <c r="D33" s="316"/>
      <c r="E33" s="316"/>
      <c r="F33" s="592"/>
      <c r="G33" s="759" t="s">
        <v>166</v>
      </c>
      <c r="H33" s="759"/>
      <c r="I33" s="759"/>
      <c r="J33" s="759"/>
      <c r="K33" s="576" t="s">
        <v>68</v>
      </c>
      <c r="L33" s="357"/>
    </row>
    <row r="34" spans="3:15" ht="9" customHeight="1" x14ac:dyDescent="0.25">
      <c r="C34" s="341"/>
      <c r="D34" s="316"/>
      <c r="E34" s="316"/>
      <c r="F34" s="592"/>
      <c r="G34" s="592"/>
      <c r="H34" s="592"/>
      <c r="I34" s="391"/>
      <c r="J34" s="592"/>
      <c r="K34" s="159"/>
      <c r="L34" s="357"/>
    </row>
    <row r="35" spans="3:15" ht="15" customHeight="1" x14ac:dyDescent="0.25">
      <c r="C35" s="341"/>
      <c r="D35" s="316"/>
      <c r="E35" s="316"/>
      <c r="F35" s="592"/>
      <c r="G35" s="592"/>
      <c r="H35" s="760" t="s">
        <v>465</v>
      </c>
      <c r="I35" s="760"/>
      <c r="J35" s="760"/>
      <c r="K35" s="576" t="s">
        <v>68</v>
      </c>
      <c r="L35" s="357"/>
    </row>
    <row r="36" spans="3:15" ht="9" customHeight="1" x14ac:dyDescent="0.25">
      <c r="C36" s="341"/>
      <c r="D36" s="316"/>
      <c r="E36" s="316"/>
      <c r="F36" s="592"/>
      <c r="G36" s="592"/>
      <c r="H36" s="592"/>
      <c r="I36" s="391"/>
      <c r="J36" s="592"/>
      <c r="K36" s="159"/>
      <c r="L36" s="357"/>
    </row>
    <row r="37" spans="3:15" ht="15" customHeight="1" x14ac:dyDescent="0.25">
      <c r="C37" s="341"/>
      <c r="D37" s="316"/>
      <c r="E37" s="316"/>
      <c r="F37" s="592"/>
      <c r="G37" s="759" t="s">
        <v>168</v>
      </c>
      <c r="H37" s="759"/>
      <c r="I37" s="759"/>
      <c r="J37" s="759"/>
      <c r="K37" s="571" t="s">
        <v>68</v>
      </c>
      <c r="L37" s="357"/>
    </row>
    <row r="38" spans="3:15" ht="9" customHeight="1" x14ac:dyDescent="0.25">
      <c r="C38" s="341"/>
      <c r="D38" s="316"/>
      <c r="E38" s="316"/>
      <c r="F38" s="592"/>
      <c r="G38" s="592"/>
      <c r="H38" s="592"/>
      <c r="I38" s="391"/>
      <c r="J38" s="592"/>
      <c r="K38" s="587"/>
      <c r="L38" s="357"/>
    </row>
    <row r="39" spans="3:15" x14ac:dyDescent="0.25">
      <c r="C39" s="341"/>
      <c r="D39" s="316"/>
      <c r="E39" s="316"/>
      <c r="F39" s="592"/>
      <c r="G39" s="592"/>
      <c r="H39" s="760" t="s">
        <v>552</v>
      </c>
      <c r="I39" s="760"/>
      <c r="J39" s="760"/>
      <c r="K39" s="588"/>
      <c r="L39" s="357"/>
    </row>
    <row r="40" spans="3:15" ht="9" customHeight="1" thickBot="1" x14ac:dyDescent="0.3">
      <c r="C40" s="341"/>
      <c r="D40" s="316"/>
      <c r="E40" s="316"/>
      <c r="F40" s="316"/>
      <c r="G40" s="316"/>
      <c r="H40" s="316"/>
      <c r="I40" s="161"/>
      <c r="J40" s="161"/>
      <c r="K40" s="161"/>
      <c r="L40" s="357"/>
    </row>
    <row r="41" spans="3:15" s="391" customFormat="1" ht="15.75" x14ac:dyDescent="0.25">
      <c r="C41" s="3"/>
      <c r="D41" s="4"/>
      <c r="E41" s="750" t="s">
        <v>162</v>
      </c>
      <c r="F41" s="751"/>
      <c r="G41" s="751"/>
      <c r="H41" s="751"/>
      <c r="I41" s="752"/>
      <c r="J41" s="594"/>
      <c r="K41" s="594"/>
      <c r="L41" s="593"/>
    </row>
    <row r="42" spans="3:15" s="391" customFormat="1" ht="15.75" thickBot="1" x14ac:dyDescent="0.3">
      <c r="C42" s="589"/>
      <c r="D42" s="594"/>
      <c r="E42" s="595" t="s">
        <v>156</v>
      </c>
      <c r="F42" s="596">
        <v>1</v>
      </c>
      <c r="G42" s="596">
        <v>2</v>
      </c>
      <c r="H42" s="596">
        <v>3</v>
      </c>
      <c r="I42" s="597">
        <v>4</v>
      </c>
      <c r="J42" s="594"/>
      <c r="K42" s="594"/>
      <c r="L42" s="593"/>
    </row>
    <row r="43" spans="3:15" x14ac:dyDescent="0.25">
      <c r="C43" s="572"/>
      <c r="D43" s="577"/>
      <c r="E43" s="598">
        <v>1</v>
      </c>
      <c r="F43" s="578"/>
      <c r="G43" s="578"/>
      <c r="H43" s="578"/>
      <c r="I43" s="579"/>
      <c r="J43" s="577"/>
      <c r="K43" s="577"/>
      <c r="L43" s="574"/>
      <c r="O43" s="252"/>
    </row>
    <row r="44" spans="3:15" x14ac:dyDescent="0.25">
      <c r="C44" s="572"/>
      <c r="D44" s="577"/>
      <c r="E44" s="599">
        <v>0.8</v>
      </c>
      <c r="F44" s="580"/>
      <c r="G44" s="580"/>
      <c r="H44" s="580"/>
      <c r="I44" s="581"/>
      <c r="J44" s="577"/>
      <c r="K44" s="577"/>
      <c r="L44" s="574"/>
    </row>
    <row r="45" spans="3:15" x14ac:dyDescent="0.25">
      <c r="C45" s="572"/>
      <c r="D45" s="577"/>
      <c r="E45" s="599">
        <v>0.6</v>
      </c>
      <c r="F45" s="580"/>
      <c r="G45" s="580"/>
      <c r="H45" s="580"/>
      <c r="I45" s="581"/>
      <c r="J45" s="577"/>
      <c r="K45" s="577"/>
      <c r="L45" s="574"/>
    </row>
    <row r="46" spans="3:15" x14ac:dyDescent="0.25">
      <c r="C46" s="572"/>
      <c r="D46" s="577"/>
      <c r="E46" s="599">
        <v>0.5</v>
      </c>
      <c r="F46" s="580"/>
      <c r="G46" s="580"/>
      <c r="H46" s="580"/>
      <c r="I46" s="581"/>
      <c r="J46" s="577"/>
      <c r="K46" s="577"/>
      <c r="L46" s="574"/>
    </row>
    <row r="47" spans="3:15" x14ac:dyDescent="0.25">
      <c r="C47" s="572"/>
      <c r="D47" s="582" t="s">
        <v>157</v>
      </c>
      <c r="E47" s="583"/>
      <c r="F47" s="580"/>
      <c r="G47" s="580"/>
      <c r="H47" s="580"/>
      <c r="I47" s="581"/>
      <c r="J47" s="577"/>
      <c r="K47" s="577"/>
      <c r="L47" s="574"/>
    </row>
    <row r="48" spans="3:15" x14ac:dyDescent="0.25">
      <c r="C48" s="572"/>
      <c r="D48" s="582" t="s">
        <v>157</v>
      </c>
      <c r="E48" s="583"/>
      <c r="F48" s="580"/>
      <c r="G48" s="580"/>
      <c r="H48" s="580"/>
      <c r="I48" s="581"/>
      <c r="J48" s="577"/>
      <c r="K48" s="577"/>
      <c r="L48" s="574"/>
    </row>
    <row r="49" spans="3:12" ht="15.75" thickBot="1" x14ac:dyDescent="0.3">
      <c r="C49" s="572"/>
      <c r="D49" s="582" t="s">
        <v>157</v>
      </c>
      <c r="E49" s="584"/>
      <c r="F49" s="585"/>
      <c r="G49" s="585"/>
      <c r="H49" s="585"/>
      <c r="I49" s="586"/>
      <c r="J49" s="577"/>
      <c r="K49" s="577"/>
      <c r="L49" s="574"/>
    </row>
    <row r="50" spans="3:12" ht="9" customHeight="1" x14ac:dyDescent="0.25">
      <c r="C50" s="572"/>
      <c r="D50" s="573"/>
      <c r="E50" s="573"/>
      <c r="F50" s="161"/>
      <c r="G50" s="161"/>
      <c r="H50" s="447"/>
      <c r="I50" s="447"/>
      <c r="J50" s="447"/>
      <c r="K50" s="159"/>
      <c r="L50" s="574"/>
    </row>
    <row r="51" spans="3:12" s="391" customFormat="1" ht="15.75" x14ac:dyDescent="0.25">
      <c r="C51" s="753" t="s">
        <v>169</v>
      </c>
      <c r="D51" s="754"/>
      <c r="E51" s="754"/>
      <c r="F51" s="754"/>
      <c r="G51" s="754"/>
      <c r="H51" s="754"/>
      <c r="I51" s="754"/>
      <c r="J51" s="754"/>
      <c r="K51" s="754"/>
      <c r="L51" s="755"/>
    </row>
    <row r="52" spans="3:12" s="391" customFormat="1" ht="9" customHeight="1" x14ac:dyDescent="0.25">
      <c r="C52" s="589"/>
      <c r="D52" s="590"/>
      <c r="E52" s="590"/>
      <c r="F52" s="390"/>
      <c r="G52" s="390"/>
      <c r="H52" s="456"/>
      <c r="I52" s="456"/>
      <c r="J52" s="456"/>
      <c r="K52" s="408"/>
      <c r="L52" s="593"/>
    </row>
    <row r="53" spans="3:12" x14ac:dyDescent="0.25">
      <c r="C53" s="158"/>
      <c r="D53" s="161"/>
      <c r="E53" s="738" t="s">
        <v>545</v>
      </c>
      <c r="F53" s="738"/>
      <c r="G53" s="738"/>
      <c r="H53" s="738"/>
      <c r="I53" s="738"/>
      <c r="J53" s="738"/>
      <c r="K53" s="571" t="s">
        <v>68</v>
      </c>
      <c r="L53" s="357"/>
    </row>
    <row r="54" spans="3:12" ht="9" customHeight="1" x14ac:dyDescent="0.25">
      <c r="C54" s="572"/>
      <c r="D54" s="573"/>
      <c r="E54" s="590"/>
      <c r="F54" s="390"/>
      <c r="G54" s="390"/>
      <c r="H54" s="456"/>
      <c r="I54" s="456"/>
      <c r="J54" s="456"/>
      <c r="K54" s="159"/>
      <c r="L54" s="574"/>
    </row>
    <row r="55" spans="3:12" x14ac:dyDescent="0.25">
      <c r="C55" s="341"/>
      <c r="D55" s="316"/>
      <c r="E55" s="746" t="s">
        <v>170</v>
      </c>
      <c r="F55" s="746"/>
      <c r="G55" s="746"/>
      <c r="H55" s="746"/>
      <c r="I55" s="746"/>
      <c r="J55" s="746"/>
      <c r="K55" s="588"/>
      <c r="L55" s="357"/>
    </row>
    <row r="56" spans="3:12" ht="9.75" customHeight="1" thickBot="1" x14ac:dyDescent="0.3">
      <c r="C56" s="451"/>
      <c r="D56" s="452"/>
      <c r="E56" s="14"/>
      <c r="F56" s="14"/>
      <c r="G56" s="14"/>
      <c r="H56" s="14"/>
      <c r="I56" s="14"/>
      <c r="J56" s="14"/>
      <c r="K56" s="452"/>
      <c r="L56" s="453"/>
    </row>
  </sheetData>
  <sheetProtection algorithmName="SHA-512" hashValue="1N1jAxyQNpPIdjibcUCAjplJSvVKWn+hUL2lqaD3CDnh53dhIylCLaNW/u2h1eg3P6EhLcPnUDVUODVHqmGlEA==" saltValue="OeXELMF5VPOl4ecYZh8eHg==" spinCount="100000" sheet="1" objects="1" scenarios="1" selectLockedCells="1"/>
  <mergeCells count="19">
    <mergeCell ref="C1:L1"/>
    <mergeCell ref="H31:J31"/>
    <mergeCell ref="G7:J7"/>
    <mergeCell ref="H35:J35"/>
    <mergeCell ref="G37:J37"/>
    <mergeCell ref="C25:L25"/>
    <mergeCell ref="G33:J33"/>
    <mergeCell ref="G13:J13"/>
    <mergeCell ref="E53:J53"/>
    <mergeCell ref="C2:L2"/>
    <mergeCell ref="E55:J55"/>
    <mergeCell ref="H11:J11"/>
    <mergeCell ref="E15:K15"/>
    <mergeCell ref="E41:I41"/>
    <mergeCell ref="C51:L51"/>
    <mergeCell ref="C3:L3"/>
    <mergeCell ref="F5:J5"/>
    <mergeCell ref="F27:J27"/>
    <mergeCell ref="H39:J39"/>
  </mergeCells>
  <dataValidations count="4">
    <dataValidation type="list" allowBlank="1" showInputMessage="1" showErrorMessage="1" sqref="K53" xr:uid="{58A874B6-F471-4958-AB71-331CF3D7CBCB}">
      <formula1>"Select One, Yes, No,N/A"</formula1>
    </dataValidation>
    <dataValidation type="list" allowBlank="1" showInputMessage="1" showErrorMessage="1" sqref="K27:K28 K13 K5:K6" xr:uid="{7F29B687-1337-4610-9103-148823A1B3F4}">
      <formula1>"Select One, Yes, No"</formula1>
    </dataValidation>
    <dataValidation type="list" allowBlank="1" showInputMessage="1" showErrorMessage="1" sqref="K37" xr:uid="{C6A67A74-884B-46DE-A074-F54BEB708A36}">
      <formula1>"Select One, 1.0 Person per Bedroom, 1.5 Persons per Bedroom, 1 Person per Bedroom + 1, 2 Persons per Bedroom, HUD Imputed Household Size Table, Other(specify), NA"</formula1>
    </dataValidation>
    <dataValidation type="list" allowBlank="1" showInputMessage="1" showErrorMessage="1" sqref="K35 K33 K31 K9 K11" xr:uid="{4BBAEA27-7EF8-46A1-B06F-121693E1E24D}">
      <formula1>"Select One, Yes, No, NA"</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41"/>
  <sheetViews>
    <sheetView topLeftCell="A3" workbookViewId="0">
      <selection activeCell="U50" sqref="U50"/>
    </sheetView>
  </sheetViews>
  <sheetFormatPr defaultColWidth="9.140625" defaultRowHeight="12.75" x14ac:dyDescent="0.2"/>
  <cols>
    <col min="1" max="2" width="0.85546875" style="2" customWidth="1"/>
    <col min="3" max="4" width="1.42578125" style="2" customWidth="1"/>
    <col min="5" max="5" width="2.85546875" style="2" customWidth="1"/>
    <col min="6" max="6" width="5.7109375" style="2" customWidth="1"/>
    <col min="7" max="7" width="4.28515625" style="2" customWidth="1"/>
    <col min="8" max="11" width="2.28515625" style="2" customWidth="1"/>
    <col min="12" max="12" width="1.28515625" style="2" customWidth="1"/>
    <col min="13" max="13" width="4.28515625" style="2" customWidth="1"/>
    <col min="14" max="14" width="4.42578125" style="2" customWidth="1"/>
    <col min="15" max="18" width="2.28515625" style="2" customWidth="1"/>
    <col min="19" max="19" width="3.42578125" style="2" customWidth="1"/>
    <col min="20" max="20" width="4" style="2" customWidth="1"/>
    <col min="21" max="21" width="9.5703125" style="2" customWidth="1"/>
    <col min="22" max="22" width="2.28515625" style="2" customWidth="1"/>
    <col min="23" max="23" width="3.140625" style="2" customWidth="1"/>
    <col min="24" max="24" width="4.5703125" style="2" customWidth="1"/>
    <col min="25" max="25" width="1.5703125" style="2" customWidth="1"/>
    <col min="26" max="26" width="1.42578125" style="2" customWidth="1"/>
    <col min="27" max="27" width="2.28515625" style="2" customWidth="1"/>
    <col min="28" max="35" width="1.42578125" style="2" customWidth="1"/>
    <col min="36" max="36" width="9.5703125" style="2" customWidth="1"/>
    <col min="37" max="37" width="1.42578125" style="2" customWidth="1"/>
    <col min="38" max="39" width="0.85546875" style="2" customWidth="1"/>
    <col min="40" max="41" width="2.28515625" style="2" customWidth="1"/>
    <col min="42" max="42" width="3.85546875" style="2" customWidth="1"/>
    <col min="43" max="49" width="2.28515625" style="2" customWidth="1"/>
    <col min="50" max="52" width="9.140625" style="2" customWidth="1"/>
    <col min="53" max="16384" width="9.140625" style="2"/>
  </cols>
  <sheetData>
    <row r="1" spans="1:39" ht="12.75" customHeight="1" x14ac:dyDescent="0.2">
      <c r="A1" s="55"/>
      <c r="B1" s="56"/>
      <c r="C1" s="763" t="s">
        <v>171</v>
      </c>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57"/>
      <c r="AM1" s="55"/>
    </row>
    <row r="2" spans="1:39" ht="13.5" customHeight="1" thickBot="1" x14ac:dyDescent="0.25">
      <c r="A2" s="55"/>
      <c r="B2" s="56"/>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57"/>
      <c r="AM2" s="55"/>
    </row>
    <row r="3" spans="1:39" ht="15" customHeight="1" x14ac:dyDescent="0.2">
      <c r="A3" s="23"/>
      <c r="B3" s="23"/>
      <c r="C3" s="770" t="s">
        <v>172</v>
      </c>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c r="AK3" s="770"/>
      <c r="AL3" s="771"/>
      <c r="AM3" s="771"/>
    </row>
    <row r="4" spans="1:39" s="24" customFormat="1" ht="12.75" hidden="1" customHeight="1" x14ac:dyDescent="0.2">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9" s="24" customFormat="1" ht="12.75" hidden="1" customHeight="1" x14ac:dyDescent="0.2">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row>
    <row r="6" spans="1:39" s="24" customFormat="1" ht="12.75" hidden="1" customHeight="1" x14ac:dyDescent="0.2">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9" s="24" customFormat="1" ht="12.75" hidden="1" customHeight="1" x14ac:dyDescent="0.2">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9" s="24" customFormat="1" ht="12.75" hidden="1" customHeight="1" x14ac:dyDescent="0.2">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9" ht="12.75" hidden="1" customHeight="1" x14ac:dyDescent="0.2">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row>
    <row r="10" spans="1:39" ht="6.75" customHeight="1" thickBot="1" x14ac:dyDescent="0.25">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row>
    <row r="11" spans="1:39" s="47" customFormat="1" ht="6" customHeight="1" x14ac:dyDescent="0.25">
      <c r="C11" s="48"/>
      <c r="E11" s="49"/>
      <c r="F11"/>
      <c r="G11"/>
      <c r="H11" s="50"/>
      <c r="I11" s="50"/>
      <c r="J11" s="50"/>
      <c r="K11" s="50"/>
      <c r="L11" s="50"/>
      <c r="M11" s="50"/>
      <c r="N11" s="50"/>
      <c r="O11" s="50"/>
      <c r="P11" s="50"/>
      <c r="Q11"/>
      <c r="R11"/>
      <c r="S11" s="49"/>
      <c r="T11"/>
      <c r="U11" s="51"/>
      <c r="V11" s="50"/>
      <c r="W11" s="50"/>
      <c r="X11" s="50"/>
      <c r="Y11" s="50"/>
      <c r="Z11" s="1"/>
      <c r="AA11" s="1"/>
      <c r="AB11"/>
      <c r="AC11" s="1"/>
      <c r="AD11" s="1"/>
      <c r="AE11" s="1"/>
      <c r="AF11" s="1"/>
      <c r="AG11" s="1"/>
      <c r="AH11" s="1"/>
      <c r="AI11" s="1"/>
      <c r="AJ11" s="1"/>
      <c r="AK11" s="52"/>
    </row>
    <row r="12" spans="1:39" s="47" customFormat="1" ht="13.5" customHeight="1" thickBot="1" x14ac:dyDescent="0.3">
      <c r="C12" s="48"/>
      <c r="E12" s="46"/>
      <c r="F12" t="s">
        <v>173</v>
      </c>
      <c r="G12"/>
      <c r="H12" s="50"/>
      <c r="I12" s="50"/>
      <c r="J12" s="50"/>
      <c r="K12" s="50"/>
      <c r="L12" s="50"/>
      <c r="M12" s="50"/>
      <c r="N12" s="50"/>
      <c r="O12" s="50"/>
      <c r="P12" s="50"/>
      <c r="Q12"/>
      <c r="R12"/>
      <c r="S12" s="49"/>
      <c r="T12"/>
      <c r="U12" s="51"/>
      <c r="V12" s="765"/>
      <c r="W12" s="765"/>
      <c r="X12" s="765"/>
      <c r="Y12" s="765"/>
      <c r="Z12" s="765"/>
      <c r="AA12" s="765"/>
      <c r="AB12" s="765"/>
      <c r="AC12" s="765"/>
      <c r="AD12" s="765"/>
      <c r="AE12" s="765"/>
      <c r="AF12" s="765"/>
      <c r="AG12" s="1"/>
      <c r="AH12" s="1"/>
      <c r="AI12" s="1"/>
      <c r="AJ12" s="1"/>
      <c r="AK12" s="52"/>
    </row>
    <row r="13" spans="1:39" s="47" customFormat="1" ht="5.25" customHeight="1" x14ac:dyDescent="0.25">
      <c r="C13" s="48"/>
      <c r="E13" s="46"/>
      <c r="F13"/>
      <c r="G13"/>
      <c r="H13" s="50"/>
      <c r="I13" s="50"/>
      <c r="J13" s="50"/>
      <c r="K13" s="50"/>
      <c r="L13" s="50"/>
      <c r="M13" s="50"/>
      <c r="N13" s="50"/>
      <c r="O13" s="50"/>
      <c r="P13" s="50"/>
      <c r="Q13"/>
      <c r="R13"/>
      <c r="S13" s="49"/>
      <c r="T13"/>
      <c r="U13" s="51"/>
      <c r="V13" s="50"/>
      <c r="W13" s="50"/>
      <c r="X13" s="50"/>
      <c r="Y13" s="50"/>
      <c r="Z13" s="1"/>
      <c r="AA13" s="1"/>
      <c r="AB13"/>
      <c r="AC13" s="1"/>
      <c r="AD13" s="1"/>
      <c r="AE13" s="1"/>
      <c r="AF13" s="1"/>
      <c r="AG13" s="1"/>
      <c r="AH13" s="1"/>
      <c r="AI13" s="1"/>
      <c r="AJ13" s="1"/>
      <c r="AK13" s="52"/>
    </row>
    <row r="14" spans="1:39" ht="15" customHeight="1" x14ac:dyDescent="0.25">
      <c r="C14" s="3"/>
      <c r="D14" s="4"/>
      <c r="E14" s="34"/>
      <c r="F14" s="5" t="s">
        <v>174</v>
      </c>
      <c r="G14" s="5"/>
      <c r="H14" s="8"/>
      <c r="I14" s="8"/>
      <c r="J14" s="8"/>
      <c r="K14" s="8"/>
      <c r="L14" s="8"/>
      <c r="M14" s="8" t="s">
        <v>175</v>
      </c>
      <c r="R14" s="36" t="s">
        <v>176</v>
      </c>
      <c r="Y14" s="36" t="s">
        <v>177</v>
      </c>
      <c r="AB14" s="10"/>
      <c r="AC14" s="9"/>
      <c r="AD14" s="9"/>
      <c r="AE14" s="9"/>
      <c r="AF14" s="9"/>
      <c r="AG14" s="9"/>
      <c r="AH14" s="9"/>
      <c r="AI14" s="9"/>
      <c r="AJ14" s="9"/>
      <c r="AK14" s="11"/>
    </row>
    <row r="15" spans="1:39" ht="9.9499999999999993" customHeight="1" x14ac:dyDescent="0.25">
      <c r="C15" s="3"/>
      <c r="D15" s="4"/>
      <c r="E15" s="34"/>
      <c r="F15" s="5"/>
      <c r="G15" s="5"/>
      <c r="H15" s="8"/>
      <c r="I15" s="8"/>
      <c r="J15" s="8"/>
      <c r="K15" s="8"/>
      <c r="L15" s="8"/>
      <c r="M15" s="8"/>
      <c r="N15" s="8"/>
      <c r="O15" s="8"/>
      <c r="P15" s="8"/>
      <c r="Q15" s="6"/>
      <c r="R15" s="6"/>
      <c r="S15" s="12"/>
      <c r="T15" s="6"/>
      <c r="U15" s="7"/>
      <c r="V15" s="8"/>
      <c r="W15" s="8"/>
      <c r="X15" s="8"/>
      <c r="Y15" s="8"/>
      <c r="Z15" s="9"/>
      <c r="AA15" s="9"/>
      <c r="AB15" s="10"/>
      <c r="AC15" s="9"/>
      <c r="AD15" s="9"/>
      <c r="AE15" s="9"/>
      <c r="AF15" s="9"/>
      <c r="AG15" s="9"/>
      <c r="AH15" s="9"/>
      <c r="AI15" s="9"/>
      <c r="AJ15" s="9"/>
      <c r="AK15" s="11"/>
    </row>
    <row r="16" spans="1:39" ht="15" customHeight="1" x14ac:dyDescent="0.25">
      <c r="C16" s="3"/>
      <c r="D16" s="4"/>
      <c r="E16" s="34"/>
      <c r="F16" s="42" t="s">
        <v>178</v>
      </c>
      <c r="G16" s="42"/>
      <c r="H16" s="43"/>
      <c r="I16" s="43"/>
      <c r="J16" s="43"/>
      <c r="K16" s="8"/>
      <c r="L16" s="8"/>
      <c r="M16" s="8"/>
      <c r="AB16" s="10"/>
      <c r="AC16" s="9"/>
      <c r="AD16" s="9"/>
      <c r="AE16" s="9"/>
      <c r="AF16" s="9"/>
      <c r="AG16" s="9"/>
      <c r="AH16" s="9"/>
      <c r="AI16" s="9"/>
      <c r="AJ16" s="9"/>
      <c r="AK16" s="11"/>
    </row>
    <row r="17" spans="3:60" ht="3.95" customHeight="1" x14ac:dyDescent="0.25">
      <c r="C17" s="3"/>
      <c r="D17" s="4"/>
      <c r="E17" s="34"/>
      <c r="F17" s="5"/>
      <c r="G17" s="5"/>
      <c r="H17" s="8"/>
      <c r="I17" s="8"/>
      <c r="J17" s="8"/>
      <c r="K17" s="8"/>
      <c r="L17" s="8"/>
      <c r="M17" s="8"/>
      <c r="AB17" s="10"/>
      <c r="AC17" s="9"/>
      <c r="AD17" s="9"/>
      <c r="AE17" s="9"/>
      <c r="AF17" s="9"/>
      <c r="AG17" s="9"/>
      <c r="AH17" s="9"/>
      <c r="AI17" s="9"/>
      <c r="AJ17" s="9"/>
      <c r="AK17" s="11"/>
    </row>
    <row r="18" spans="3:60" ht="15" customHeight="1" thickBot="1" x14ac:dyDescent="0.3">
      <c r="C18" s="3"/>
      <c r="D18" s="4"/>
      <c r="E18" s="34"/>
      <c r="F18" s="5"/>
      <c r="G18" s="5" t="s">
        <v>179</v>
      </c>
      <c r="H18" s="8"/>
      <c r="I18" s="8"/>
      <c r="J18" s="8"/>
      <c r="K18" s="8"/>
      <c r="L18" s="8"/>
      <c r="M18" s="8"/>
      <c r="AB18" s="769"/>
      <c r="AC18" s="769"/>
      <c r="AD18" s="769"/>
      <c r="AE18" s="769"/>
      <c r="AF18" s="769"/>
      <c r="AG18" s="769"/>
      <c r="AH18" s="769"/>
      <c r="AI18" s="769"/>
      <c r="AJ18" s="769"/>
      <c r="AK18" s="11"/>
    </row>
    <row r="19" spans="3:60" ht="9.9499999999999993" customHeight="1" x14ac:dyDescent="0.25">
      <c r="C19" s="3"/>
      <c r="D19" s="4"/>
      <c r="E19" s="33"/>
      <c r="F19" s="5"/>
      <c r="G19" s="5"/>
      <c r="H19" s="8"/>
      <c r="I19" s="8"/>
      <c r="J19" s="8"/>
      <c r="K19" s="8"/>
      <c r="L19" s="8"/>
      <c r="M19" s="8"/>
      <c r="AB19" s="10"/>
      <c r="AC19" s="9"/>
      <c r="AD19" s="9"/>
      <c r="AE19" s="9"/>
      <c r="AF19" s="9"/>
      <c r="AG19" s="9"/>
      <c r="AH19" s="9"/>
      <c r="AI19" s="9"/>
      <c r="AJ19" s="9"/>
      <c r="AK19" s="11"/>
    </row>
    <row r="20" spans="3:60" ht="15" customHeight="1" x14ac:dyDescent="0.25">
      <c r="C20" s="3"/>
      <c r="D20" s="4"/>
      <c r="E20" s="34"/>
      <c r="F20" s="42" t="s">
        <v>180</v>
      </c>
      <c r="G20" s="42"/>
      <c r="H20" s="43"/>
      <c r="I20" s="43"/>
      <c r="J20" s="43"/>
      <c r="K20" s="8"/>
      <c r="L20" s="8"/>
      <c r="M20" s="8"/>
      <c r="AB20" s="10"/>
      <c r="AC20" s="9"/>
      <c r="AD20" s="9"/>
      <c r="AE20" s="9"/>
      <c r="AF20" s="9"/>
      <c r="AG20" s="9"/>
      <c r="AH20" s="9"/>
      <c r="AI20" s="9"/>
      <c r="AJ20" s="9"/>
      <c r="AK20" s="11"/>
    </row>
    <row r="21" spans="3:60" ht="3.95" customHeight="1" x14ac:dyDescent="0.25">
      <c r="C21" s="3"/>
      <c r="D21" s="4"/>
      <c r="E21" s="34"/>
      <c r="F21" s="5"/>
      <c r="G21" s="5"/>
      <c r="H21" s="8"/>
      <c r="I21" s="8"/>
      <c r="J21" s="8"/>
      <c r="K21" s="8"/>
      <c r="L21" s="8"/>
      <c r="M21" s="8"/>
      <c r="V21" s="37"/>
      <c r="W21" s="37"/>
      <c r="X21" s="37"/>
      <c r="Y21" s="37"/>
      <c r="Z21" s="37"/>
      <c r="AA21" s="37"/>
      <c r="AB21" s="38"/>
      <c r="AC21" s="39"/>
      <c r="AD21" s="39"/>
      <c r="AE21" s="9"/>
      <c r="AF21" s="9"/>
      <c r="AG21" s="9"/>
      <c r="AH21" s="9"/>
      <c r="AI21" s="9"/>
      <c r="AJ21" s="9"/>
      <c r="AK21" s="11"/>
    </row>
    <row r="22" spans="3:60" ht="15" customHeight="1" thickBot="1" x14ac:dyDescent="0.3">
      <c r="C22" s="3"/>
      <c r="D22" s="4"/>
      <c r="E22" s="34"/>
      <c r="F22" s="5"/>
      <c r="G22" s="5" t="s">
        <v>181</v>
      </c>
      <c r="H22" s="8"/>
      <c r="I22" s="8"/>
      <c r="J22" s="8"/>
      <c r="K22" s="8"/>
      <c r="L22" s="8"/>
      <c r="M22" s="8"/>
      <c r="N22" s="8"/>
      <c r="O22" s="8"/>
      <c r="P22" s="8"/>
      <c r="Q22" s="6"/>
      <c r="R22" s="6"/>
      <c r="S22" s="12"/>
      <c r="T22" s="6"/>
      <c r="U22" s="7"/>
      <c r="V22" s="769"/>
      <c r="W22" s="769"/>
      <c r="X22" s="769"/>
      <c r="Y22" s="769"/>
      <c r="Z22" s="769"/>
      <c r="AA22" s="769"/>
      <c r="AB22" s="769"/>
      <c r="AC22" s="769"/>
      <c r="AD22" s="769"/>
      <c r="AE22" s="9"/>
      <c r="AF22" s="9"/>
      <c r="AG22" s="9"/>
      <c r="AH22" s="9"/>
      <c r="AI22" s="9"/>
      <c r="AJ22" s="9"/>
      <c r="AK22" s="11"/>
    </row>
    <row r="23" spans="3:60" ht="3.95" customHeight="1" x14ac:dyDescent="0.25">
      <c r="C23" s="3"/>
      <c r="D23" s="4"/>
      <c r="E23" s="34"/>
      <c r="F23" s="5"/>
      <c r="G23" s="5"/>
      <c r="H23" s="8"/>
      <c r="I23" s="8"/>
      <c r="J23" s="8"/>
      <c r="K23" s="35"/>
      <c r="L23" s="35"/>
      <c r="N23" s="8"/>
      <c r="O23" s="8"/>
      <c r="P23" s="8"/>
      <c r="Q23" s="8"/>
      <c r="R23" s="6"/>
      <c r="S23" s="12"/>
      <c r="T23" s="6"/>
      <c r="U23" s="7"/>
      <c r="V23" s="8"/>
      <c r="W23" s="8"/>
      <c r="X23" s="8"/>
      <c r="Y23" s="8"/>
      <c r="Z23" s="9"/>
      <c r="AA23" s="9"/>
      <c r="AB23" s="10"/>
      <c r="AC23" s="9"/>
      <c r="AD23" s="9"/>
      <c r="AE23" s="9"/>
      <c r="AF23" s="9"/>
      <c r="AG23" s="9"/>
      <c r="AH23" s="9"/>
      <c r="AI23" s="9"/>
      <c r="AJ23" s="9"/>
      <c r="AK23" s="11"/>
    </row>
    <row r="24" spans="3:60" ht="15" customHeight="1" thickBot="1" x14ac:dyDescent="0.3">
      <c r="C24" s="3"/>
      <c r="D24" s="4"/>
      <c r="E24" s="34"/>
      <c r="F24" s="5"/>
      <c r="G24" s="5" t="s">
        <v>182</v>
      </c>
      <c r="H24" s="8"/>
      <c r="I24" s="8"/>
      <c r="J24" s="8"/>
      <c r="K24" s="8"/>
      <c r="L24" s="8"/>
      <c r="M24" s="8"/>
      <c r="N24" s="8"/>
      <c r="O24" s="8"/>
      <c r="P24" s="8"/>
      <c r="Q24" s="6"/>
      <c r="R24" s="6"/>
      <c r="S24" s="12"/>
      <c r="T24" s="6"/>
      <c r="U24" s="7"/>
      <c r="V24" s="769"/>
      <c r="W24" s="769"/>
      <c r="X24" s="769"/>
      <c r="Y24" s="769"/>
      <c r="Z24" s="769"/>
      <c r="AA24" s="769"/>
      <c r="AB24" s="769"/>
      <c r="AC24" s="769"/>
      <c r="AD24" s="769"/>
      <c r="AE24" s="9"/>
      <c r="AF24" s="9"/>
      <c r="AG24" s="9"/>
      <c r="AH24" s="9"/>
      <c r="AI24" s="9"/>
      <c r="AJ24" s="9"/>
      <c r="AK24" s="11"/>
    </row>
    <row r="25" spans="3:60" ht="9.9499999999999993" customHeight="1" x14ac:dyDescent="0.25">
      <c r="C25" s="3"/>
      <c r="D25" s="4"/>
      <c r="E25" s="34"/>
      <c r="F25" s="5"/>
      <c r="G25" s="5"/>
      <c r="H25" s="8"/>
      <c r="I25" s="8"/>
      <c r="J25" s="8"/>
      <c r="K25" s="8"/>
      <c r="L25" s="8"/>
      <c r="M25" s="8"/>
      <c r="N25" s="8"/>
      <c r="O25" s="8"/>
      <c r="P25" s="8"/>
      <c r="Q25" s="6"/>
      <c r="R25" s="6"/>
      <c r="S25" s="12"/>
      <c r="T25" s="6"/>
      <c r="U25" s="7"/>
      <c r="V25" s="8"/>
      <c r="W25" s="8"/>
      <c r="X25" s="8"/>
      <c r="Y25" s="8"/>
      <c r="Z25" s="9"/>
      <c r="AA25" s="9"/>
      <c r="AB25" s="10"/>
      <c r="AC25" s="9"/>
      <c r="AD25" s="9"/>
      <c r="AE25" s="9"/>
      <c r="AF25" s="9"/>
      <c r="AG25" s="9"/>
      <c r="AH25" s="9"/>
      <c r="AI25" s="9"/>
      <c r="AJ25" s="9"/>
      <c r="AK25" s="11"/>
    </row>
    <row r="26" spans="3:60" ht="15" customHeight="1" thickBot="1" x14ac:dyDescent="0.3">
      <c r="C26" s="3"/>
      <c r="D26" s="4"/>
      <c r="E26" s="34"/>
      <c r="F26" s="27" t="s">
        <v>183</v>
      </c>
      <c r="G26" s="27"/>
      <c r="H26" s="31"/>
      <c r="I26" s="31"/>
      <c r="J26" s="31"/>
      <c r="K26" s="31"/>
      <c r="L26" s="31"/>
      <c r="M26" s="31"/>
      <c r="N26" s="31" t="s">
        <v>184</v>
      </c>
      <c r="O26" s="31"/>
      <c r="P26" s="31"/>
      <c r="Q26" s="27"/>
      <c r="R26" s="27" t="s">
        <v>185</v>
      </c>
      <c r="S26" s="32"/>
      <c r="T26" s="27"/>
      <c r="U26" s="44"/>
      <c r="V26" s="768"/>
      <c r="W26" s="768"/>
      <c r="X26" s="768"/>
      <c r="Y26" s="768"/>
      <c r="Z26" s="768"/>
      <c r="AA26" s="768"/>
      <c r="AB26" s="768"/>
      <c r="AC26" s="768"/>
      <c r="AD26" s="768"/>
      <c r="AE26" s="768"/>
      <c r="AF26" s="768"/>
      <c r="AG26" s="768"/>
      <c r="AH26" s="768"/>
      <c r="AI26" s="768"/>
      <c r="AJ26" s="9"/>
      <c r="AK26" s="11"/>
    </row>
    <row r="27" spans="3:60" ht="9.9499999999999993" customHeight="1" x14ac:dyDescent="0.25">
      <c r="C27" s="3"/>
      <c r="D27" s="4"/>
      <c r="E27" s="34"/>
      <c r="F27" s="5"/>
      <c r="G27" s="5"/>
      <c r="H27" s="8"/>
      <c r="I27" s="8"/>
      <c r="J27" s="8"/>
      <c r="K27" s="8"/>
      <c r="L27" s="8"/>
      <c r="M27" s="8"/>
      <c r="N27" s="8"/>
      <c r="O27" s="8"/>
      <c r="P27" s="8"/>
      <c r="Q27" s="6"/>
      <c r="R27" s="6"/>
      <c r="S27" s="12"/>
      <c r="T27" s="6"/>
      <c r="U27" s="7"/>
      <c r="V27" s="8"/>
      <c r="W27" s="8"/>
      <c r="X27" s="8"/>
      <c r="Y27" s="8"/>
      <c r="Z27" s="9"/>
      <c r="AA27" s="9"/>
      <c r="AB27" s="10"/>
      <c r="AC27" s="9"/>
      <c r="AD27" s="9"/>
      <c r="AE27" s="9"/>
      <c r="AF27" s="9"/>
      <c r="AG27" s="9"/>
      <c r="AH27" s="9"/>
      <c r="AI27" s="9"/>
      <c r="AJ27" s="9"/>
      <c r="AK27" s="11"/>
    </row>
    <row r="28" spans="3:60" ht="15" customHeight="1" x14ac:dyDescent="0.25">
      <c r="C28" s="3"/>
      <c r="D28" s="4"/>
      <c r="E28" s="34"/>
      <c r="F28" s="27" t="s">
        <v>186</v>
      </c>
      <c r="G28" s="27"/>
      <c r="H28" s="31"/>
      <c r="I28" s="31"/>
      <c r="J28" s="31"/>
      <c r="K28" s="31"/>
      <c r="L28" s="31"/>
      <c r="M28" s="31"/>
      <c r="N28" s="31"/>
      <c r="O28" s="31"/>
      <c r="P28" s="31"/>
      <c r="Q28" s="27"/>
      <c r="R28" s="27"/>
      <c r="S28" s="32"/>
      <c r="T28" s="27"/>
      <c r="U28" s="29"/>
      <c r="V28" s="31"/>
      <c r="W28" s="31"/>
      <c r="X28" s="31"/>
      <c r="Y28" s="31"/>
      <c r="Z28" s="30"/>
      <c r="AA28" s="30"/>
      <c r="AB28" s="28"/>
      <c r="AC28" s="30"/>
      <c r="AD28" s="30"/>
      <c r="AE28" s="30"/>
      <c r="AF28" s="30"/>
      <c r="AG28" s="30"/>
      <c r="AH28" s="30"/>
      <c r="AI28" s="30"/>
      <c r="AJ28" s="30"/>
      <c r="AK28" s="11"/>
      <c r="AY28" s="9"/>
      <c r="AZ28" s="9"/>
      <c r="BA28" s="10"/>
      <c r="BB28" s="9"/>
      <c r="BC28" s="9"/>
      <c r="BD28" s="9"/>
      <c r="BE28" s="9"/>
      <c r="BF28" s="9"/>
      <c r="BG28" s="9"/>
      <c r="BH28" s="9"/>
    </row>
    <row r="29" spans="3:60" ht="3.95" customHeight="1" x14ac:dyDescent="0.25">
      <c r="C29" s="3"/>
      <c r="D29" s="4"/>
      <c r="E29" s="34"/>
      <c r="F29" s="5"/>
      <c r="G29" s="5"/>
      <c r="H29" s="8"/>
      <c r="I29" s="8"/>
      <c r="J29" s="8"/>
      <c r="K29" s="8"/>
      <c r="L29" s="8"/>
      <c r="M29" s="8"/>
      <c r="N29" s="8"/>
      <c r="O29" s="8"/>
      <c r="P29" s="8"/>
      <c r="Q29" s="6"/>
      <c r="R29" s="6"/>
      <c r="S29" s="12"/>
      <c r="T29" s="6"/>
      <c r="U29" s="7"/>
      <c r="V29" s="8"/>
      <c r="W29" s="8"/>
      <c r="X29" s="8"/>
      <c r="Y29" s="8"/>
      <c r="Z29" s="9"/>
      <c r="AA29" s="9"/>
      <c r="AB29" s="10"/>
      <c r="AC29" s="9"/>
      <c r="AD29" s="9"/>
      <c r="AE29" s="9"/>
      <c r="AF29" s="9"/>
      <c r="AG29" s="9"/>
      <c r="AH29" s="9"/>
      <c r="AI29" s="9"/>
      <c r="AJ29" s="9"/>
      <c r="AK29" s="11"/>
      <c r="AY29" s="9"/>
      <c r="AZ29" s="9"/>
      <c r="BA29" s="10"/>
      <c r="BB29" s="9"/>
      <c r="BC29" s="9"/>
      <c r="BD29" s="9"/>
      <c r="BE29" s="9"/>
      <c r="BF29" s="9"/>
      <c r="BG29" s="9"/>
      <c r="BH29" s="9"/>
    </row>
    <row r="30" spans="3:60" ht="15" customHeight="1" x14ac:dyDescent="0.25">
      <c r="C30" s="3"/>
      <c r="D30" s="4"/>
      <c r="E30" s="34"/>
      <c r="F30" s="5"/>
      <c r="G30" s="5" t="s">
        <v>187</v>
      </c>
      <c r="H30" s="8"/>
      <c r="I30" s="8"/>
      <c r="J30" s="8"/>
      <c r="K30" s="8"/>
      <c r="L30" s="8"/>
      <c r="M30" s="8"/>
      <c r="N30" s="8"/>
      <c r="O30" s="8"/>
      <c r="P30" s="8"/>
      <c r="Q30" s="6"/>
      <c r="R30" s="6"/>
      <c r="S30" s="12"/>
      <c r="T30" s="6"/>
      <c r="U30" s="7"/>
      <c r="V30" s="8"/>
      <c r="W30" s="8"/>
      <c r="X30" s="8"/>
      <c r="Y30" s="8"/>
      <c r="Z30" s="9"/>
      <c r="AA30" s="9"/>
      <c r="AB30" s="10"/>
      <c r="AC30" s="9"/>
      <c r="AD30" s="9"/>
      <c r="AE30" s="9"/>
      <c r="AF30" s="9"/>
      <c r="AG30" s="9"/>
      <c r="AH30" s="9"/>
      <c r="AI30" s="9"/>
      <c r="AJ30" s="9"/>
      <c r="AK30" s="11"/>
      <c r="AY30" s="9"/>
      <c r="AZ30" s="9"/>
      <c r="BA30" s="10"/>
      <c r="BB30" s="9"/>
      <c r="BC30" s="9"/>
      <c r="BD30" s="9"/>
      <c r="BE30" s="9"/>
      <c r="BF30" s="9"/>
      <c r="BG30" s="9"/>
      <c r="BH30" s="9"/>
    </row>
    <row r="31" spans="3:60" ht="3.95" customHeight="1" x14ac:dyDescent="0.25">
      <c r="C31" s="3"/>
      <c r="D31" s="4"/>
      <c r="E31" s="34"/>
      <c r="F31" s="5"/>
      <c r="G31" s="5"/>
      <c r="H31" s="8"/>
      <c r="I31" s="8"/>
      <c r="J31" s="8"/>
      <c r="K31" s="8"/>
      <c r="L31" s="8"/>
      <c r="M31" s="8"/>
      <c r="N31" s="8"/>
      <c r="O31" s="8"/>
      <c r="P31" s="8"/>
      <c r="Q31" s="6"/>
      <c r="R31" s="6"/>
      <c r="S31" s="12"/>
      <c r="T31" s="6"/>
      <c r="U31" s="7"/>
      <c r="V31" s="8"/>
      <c r="W31" s="8"/>
      <c r="X31" s="8"/>
      <c r="Y31" s="8"/>
      <c r="Z31" s="9"/>
      <c r="AA31" s="9"/>
      <c r="AB31" s="10"/>
      <c r="AC31" s="9"/>
      <c r="AD31" s="9"/>
      <c r="AE31" s="9"/>
      <c r="AF31" s="9"/>
      <c r="AG31" s="9"/>
      <c r="AH31" s="9"/>
      <c r="AI31" s="9"/>
      <c r="AJ31" s="9"/>
      <c r="AK31" s="11"/>
      <c r="AY31" s="9"/>
      <c r="AZ31" s="9"/>
      <c r="BA31" s="10"/>
      <c r="BB31" s="9"/>
      <c r="BC31" s="9"/>
      <c r="BD31" s="9"/>
      <c r="BE31" s="9"/>
      <c r="BF31" s="9"/>
      <c r="BG31" s="9"/>
      <c r="BH31" s="9"/>
    </row>
    <row r="32" spans="3:60" ht="15" customHeight="1" thickBot="1" x14ac:dyDescent="0.3">
      <c r="C32" s="3"/>
      <c r="D32" s="4"/>
      <c r="E32" s="34"/>
      <c r="F32" s="5"/>
      <c r="G32" s="5" t="s">
        <v>188</v>
      </c>
      <c r="H32" s="8"/>
      <c r="I32" s="8"/>
      <c r="J32" s="8"/>
      <c r="K32" s="766"/>
      <c r="L32" s="766"/>
      <c r="M32" s="766"/>
      <c r="N32" s="766"/>
      <c r="O32" s="766"/>
      <c r="P32" s="766"/>
      <c r="Q32" s="766"/>
      <c r="R32" s="766"/>
      <c r="S32" s="766"/>
      <c r="T32" s="6"/>
      <c r="U32" s="6" t="s">
        <v>189</v>
      </c>
      <c r="V32" s="8"/>
      <c r="W32" s="8"/>
      <c r="X32" s="767"/>
      <c r="Y32" s="767"/>
      <c r="Z32" s="767"/>
      <c r="AA32" s="767"/>
      <c r="AB32" s="767"/>
      <c r="AC32" s="767"/>
      <c r="AD32" s="767"/>
      <c r="AE32" s="767"/>
      <c r="AF32" s="767"/>
      <c r="AG32" s="767"/>
      <c r="AH32" s="767"/>
      <c r="AI32" s="767"/>
      <c r="AJ32" s="767"/>
      <c r="AK32" s="11"/>
      <c r="AY32" s="9"/>
      <c r="AZ32" s="9"/>
      <c r="BA32" s="10"/>
      <c r="BB32" s="9"/>
      <c r="BC32" s="9"/>
      <c r="BD32" s="9"/>
      <c r="BE32" s="9"/>
      <c r="BF32" s="9"/>
      <c r="BG32" s="9"/>
      <c r="BH32" s="9"/>
    </row>
    <row r="33" spans="3:60" ht="6" customHeight="1" x14ac:dyDescent="0.25">
      <c r="C33" s="3"/>
      <c r="D33" s="4"/>
      <c r="E33" s="34"/>
      <c r="F33" s="5"/>
      <c r="G33" s="5"/>
      <c r="H33" s="8"/>
      <c r="I33" s="8"/>
      <c r="J33" s="8"/>
      <c r="K33" s="8"/>
      <c r="L33" s="8"/>
      <c r="M33" s="8"/>
      <c r="N33" s="8"/>
      <c r="O33" s="8"/>
      <c r="P33" s="8"/>
      <c r="Q33" s="6"/>
      <c r="R33" s="6"/>
      <c r="S33" s="12"/>
      <c r="T33" s="6"/>
      <c r="U33" s="6"/>
      <c r="V33" s="8"/>
      <c r="W33" s="8"/>
      <c r="X33" s="8"/>
      <c r="Y33" s="8"/>
      <c r="Z33" s="8"/>
      <c r="AA33" s="8"/>
      <c r="AB33" s="8"/>
      <c r="AC33" s="8"/>
      <c r="AD33" s="6"/>
      <c r="AE33" s="6"/>
      <c r="AF33" s="12"/>
      <c r="AG33" s="8"/>
      <c r="AH33" s="8"/>
      <c r="AI33" s="8"/>
      <c r="AJ33" s="8"/>
      <c r="AK33" s="11"/>
    </row>
    <row r="34" spans="3:60" ht="15" customHeight="1" thickBot="1" x14ac:dyDescent="0.3">
      <c r="C34" s="3"/>
      <c r="D34" s="4"/>
      <c r="E34" s="34"/>
      <c r="F34" s="5"/>
      <c r="G34" s="5" t="s">
        <v>188</v>
      </c>
      <c r="H34" s="8"/>
      <c r="I34" s="8"/>
      <c r="J34" s="8"/>
      <c r="K34" s="766"/>
      <c r="L34" s="766"/>
      <c r="M34" s="766"/>
      <c r="N34" s="766"/>
      <c r="O34" s="766"/>
      <c r="P34" s="766"/>
      <c r="Q34" s="766"/>
      <c r="R34" s="766"/>
      <c r="S34" s="766"/>
      <c r="T34" s="6"/>
      <c r="U34" s="6" t="s">
        <v>189</v>
      </c>
      <c r="V34" s="8"/>
      <c r="W34" s="8"/>
      <c r="X34" s="766"/>
      <c r="Y34" s="766"/>
      <c r="Z34" s="766"/>
      <c r="AA34" s="766"/>
      <c r="AB34" s="766"/>
      <c r="AC34" s="766"/>
      <c r="AD34" s="766"/>
      <c r="AE34" s="766"/>
      <c r="AF34" s="766"/>
      <c r="AG34" s="766"/>
      <c r="AH34" s="766"/>
      <c r="AI34" s="766"/>
      <c r="AJ34" s="766"/>
      <c r="AK34" s="11"/>
      <c r="AY34" s="9"/>
      <c r="AZ34" s="9"/>
      <c r="BA34" s="10"/>
      <c r="BB34" s="9"/>
      <c r="BC34" s="9"/>
      <c r="BD34" s="9"/>
      <c r="BE34" s="9"/>
      <c r="BF34" s="9"/>
      <c r="BG34" s="9"/>
      <c r="BH34" s="9"/>
    </row>
    <row r="35" spans="3:60" ht="6" customHeight="1" x14ac:dyDescent="0.25">
      <c r="C35" s="3"/>
      <c r="D35" s="4"/>
      <c r="E35" s="34"/>
      <c r="F35" s="5"/>
      <c r="G35" s="5"/>
      <c r="H35" s="8"/>
      <c r="I35" s="8"/>
      <c r="J35" s="8"/>
      <c r="K35" s="8"/>
      <c r="L35" s="8"/>
      <c r="M35" s="8"/>
      <c r="N35" s="8"/>
      <c r="O35" s="8"/>
      <c r="P35" s="8"/>
      <c r="Q35" s="6"/>
      <c r="R35" s="6"/>
      <c r="S35" s="12"/>
      <c r="T35" s="6"/>
      <c r="U35" s="6"/>
      <c r="V35" s="8"/>
      <c r="W35" s="8"/>
      <c r="X35" s="8"/>
      <c r="Y35" s="8"/>
      <c r="Z35" s="8"/>
      <c r="AA35" s="8"/>
      <c r="AB35" s="8"/>
      <c r="AC35" s="8"/>
      <c r="AD35" s="6"/>
      <c r="AE35" s="6"/>
      <c r="AF35" s="12"/>
      <c r="AG35" s="8"/>
      <c r="AH35" s="8"/>
      <c r="AI35" s="8"/>
      <c r="AJ35" s="8"/>
      <c r="AK35" s="11"/>
    </row>
    <row r="36" spans="3:60" ht="15" customHeight="1" thickBot="1" x14ac:dyDescent="0.3">
      <c r="C36" s="3"/>
      <c r="D36" s="4"/>
      <c r="E36" s="34"/>
      <c r="F36" s="5"/>
      <c r="G36" s="5" t="s">
        <v>188</v>
      </c>
      <c r="H36" s="8"/>
      <c r="I36" s="8"/>
      <c r="J36" s="8"/>
      <c r="K36" s="766"/>
      <c r="L36" s="766"/>
      <c r="M36" s="766"/>
      <c r="N36" s="766"/>
      <c r="O36" s="766"/>
      <c r="P36" s="766"/>
      <c r="Q36" s="766"/>
      <c r="R36" s="766"/>
      <c r="S36" s="766"/>
      <c r="T36" s="6"/>
      <c r="U36" s="6" t="s">
        <v>189</v>
      </c>
      <c r="V36" s="8"/>
      <c r="W36" s="8"/>
      <c r="X36" s="766"/>
      <c r="Y36" s="766"/>
      <c r="Z36" s="766"/>
      <c r="AA36" s="766"/>
      <c r="AB36" s="766"/>
      <c r="AC36" s="766"/>
      <c r="AD36" s="766"/>
      <c r="AE36" s="766"/>
      <c r="AF36" s="766"/>
      <c r="AG36" s="766"/>
      <c r="AH36" s="766"/>
      <c r="AI36" s="766"/>
      <c r="AJ36" s="766"/>
      <c r="AK36" s="11"/>
      <c r="AY36" s="9"/>
      <c r="AZ36" s="9"/>
      <c r="BA36" s="10"/>
      <c r="BB36" s="9"/>
      <c r="BC36" s="9"/>
      <c r="BD36" s="9"/>
      <c r="BE36" s="9"/>
      <c r="BF36" s="9"/>
      <c r="BG36" s="9"/>
      <c r="BH36" s="9"/>
    </row>
    <row r="37" spans="3:60" ht="6" customHeight="1" x14ac:dyDescent="0.25">
      <c r="C37" s="3"/>
      <c r="D37" s="4"/>
      <c r="E37" s="34"/>
      <c r="F37" s="5"/>
      <c r="G37" s="5"/>
      <c r="H37" s="8"/>
      <c r="I37" s="8"/>
      <c r="J37" s="8"/>
      <c r="K37" s="8"/>
      <c r="L37" s="8"/>
      <c r="M37" s="8"/>
      <c r="N37" s="8"/>
      <c r="O37" s="8"/>
      <c r="P37" s="8"/>
      <c r="Q37" s="6"/>
      <c r="R37" s="6"/>
      <c r="S37" s="12"/>
      <c r="T37" s="6"/>
      <c r="U37" s="6"/>
      <c r="V37" s="8"/>
      <c r="W37" s="8"/>
      <c r="X37" s="8"/>
      <c r="Y37" s="8"/>
      <c r="Z37" s="8"/>
      <c r="AA37" s="8"/>
      <c r="AB37" s="8"/>
      <c r="AC37" s="8"/>
      <c r="AD37" s="6"/>
      <c r="AE37" s="6"/>
      <c r="AF37" s="12"/>
      <c r="AG37" s="8"/>
      <c r="AH37" s="8"/>
      <c r="AI37" s="8"/>
      <c r="AJ37" s="8"/>
      <c r="AK37" s="11"/>
    </row>
    <row r="38" spans="3:60" ht="15" customHeight="1" thickBot="1" x14ac:dyDescent="0.3">
      <c r="C38" s="3"/>
      <c r="D38" s="4"/>
      <c r="E38" s="34"/>
      <c r="F38" s="5"/>
      <c r="G38" s="5" t="s">
        <v>188</v>
      </c>
      <c r="H38" s="8"/>
      <c r="I38" s="8"/>
      <c r="J38" s="8"/>
      <c r="K38" s="766"/>
      <c r="L38" s="766"/>
      <c r="M38" s="766"/>
      <c r="N38" s="766"/>
      <c r="O38" s="766"/>
      <c r="P38" s="766"/>
      <c r="Q38" s="766"/>
      <c r="R38" s="766"/>
      <c r="S38" s="766"/>
      <c r="T38" s="6"/>
      <c r="U38" s="6" t="s">
        <v>189</v>
      </c>
      <c r="V38" s="8"/>
      <c r="W38" s="8"/>
      <c r="X38" s="129"/>
      <c r="Y38" s="129"/>
      <c r="Z38" s="129"/>
      <c r="AA38" s="129"/>
      <c r="AB38" s="129"/>
      <c r="AC38" s="129"/>
      <c r="AD38" s="129"/>
      <c r="AE38" s="129"/>
      <c r="AF38" s="129"/>
      <c r="AG38" s="129"/>
      <c r="AH38" s="129"/>
      <c r="AI38" s="129"/>
      <c r="AJ38" s="129"/>
      <c r="AK38" s="11"/>
      <c r="AY38" s="9"/>
      <c r="AZ38" s="9"/>
      <c r="BA38" s="10"/>
      <c r="BB38" s="9"/>
      <c r="BC38" s="9"/>
      <c r="BD38" s="9"/>
      <c r="BE38" s="9"/>
      <c r="BF38" s="9"/>
      <c r="BG38" s="9"/>
      <c r="BH38" s="9"/>
    </row>
    <row r="39" spans="3:60" ht="6" customHeight="1" x14ac:dyDescent="0.25">
      <c r="C39" s="3"/>
      <c r="D39" s="4"/>
      <c r="E39" s="34"/>
      <c r="F39" s="5"/>
      <c r="G39" s="5"/>
      <c r="H39" s="8"/>
      <c r="I39" s="8"/>
      <c r="J39" s="8"/>
      <c r="K39" s="8"/>
      <c r="L39" s="8"/>
      <c r="M39" s="8"/>
      <c r="N39" s="8"/>
      <c r="O39" s="8"/>
      <c r="P39" s="8"/>
      <c r="Q39" s="6"/>
      <c r="R39" s="6"/>
      <c r="S39" s="12"/>
      <c r="T39" s="6"/>
      <c r="U39" s="6"/>
      <c r="V39" s="8"/>
      <c r="W39" s="8"/>
      <c r="X39" s="8"/>
      <c r="Y39" s="8"/>
      <c r="Z39" s="8"/>
      <c r="AA39" s="8"/>
      <c r="AB39" s="8"/>
      <c r="AC39" s="8"/>
      <c r="AD39" s="6"/>
      <c r="AE39" s="6"/>
      <c r="AF39" s="12"/>
      <c r="AG39" s="8"/>
      <c r="AH39" s="8"/>
      <c r="AI39" s="8"/>
      <c r="AJ39" s="8"/>
      <c r="AK39" s="11"/>
    </row>
    <row r="40" spans="3:60" ht="15" customHeight="1" thickBot="1" x14ac:dyDescent="0.3">
      <c r="C40" s="3"/>
      <c r="D40" s="4"/>
      <c r="E40" s="34"/>
      <c r="F40" s="5"/>
      <c r="G40" s="5" t="s">
        <v>188</v>
      </c>
      <c r="H40" s="8"/>
      <c r="I40" s="8"/>
      <c r="J40" s="8"/>
      <c r="K40" s="766"/>
      <c r="L40" s="766"/>
      <c r="M40" s="766"/>
      <c r="N40" s="766"/>
      <c r="O40" s="766"/>
      <c r="P40" s="766"/>
      <c r="Q40" s="766"/>
      <c r="R40" s="766"/>
      <c r="S40" s="766"/>
      <c r="T40" s="6"/>
      <c r="U40" s="6" t="s">
        <v>189</v>
      </c>
      <c r="V40" s="8"/>
      <c r="W40" s="8"/>
      <c r="X40" s="766"/>
      <c r="Y40" s="766"/>
      <c r="Z40" s="766"/>
      <c r="AA40" s="766"/>
      <c r="AB40" s="766"/>
      <c r="AC40" s="766"/>
      <c r="AD40" s="766"/>
      <c r="AE40" s="766"/>
      <c r="AF40" s="766"/>
      <c r="AG40" s="766"/>
      <c r="AH40" s="766"/>
      <c r="AI40" s="766"/>
      <c r="AJ40" s="766"/>
      <c r="AK40" s="11"/>
      <c r="AY40" s="9"/>
      <c r="AZ40" s="9"/>
      <c r="BA40" s="10"/>
      <c r="BB40" s="9"/>
      <c r="BC40" s="9"/>
      <c r="BD40" s="9"/>
      <c r="BE40" s="9"/>
      <c r="BF40" s="9"/>
      <c r="BG40" s="9"/>
      <c r="BH40" s="9"/>
    </row>
    <row r="41" spans="3:60" ht="9.9499999999999993" customHeight="1" thickBot="1" x14ac:dyDescent="0.3">
      <c r="C41" s="13"/>
      <c r="D41" s="14"/>
      <c r="E41" s="40"/>
      <c r="F41" s="15"/>
      <c r="G41" s="15"/>
      <c r="H41" s="16"/>
      <c r="I41" s="16"/>
      <c r="J41" s="16"/>
      <c r="K41" s="16"/>
      <c r="L41" s="16"/>
      <c r="M41" s="16"/>
      <c r="N41" s="16"/>
      <c r="O41" s="16"/>
      <c r="P41" s="16"/>
      <c r="Q41" s="17"/>
      <c r="R41" s="17"/>
      <c r="S41" s="18"/>
      <c r="T41" s="17"/>
      <c r="U41" s="19"/>
      <c r="V41" s="16"/>
      <c r="W41" s="16"/>
      <c r="X41" s="16"/>
      <c r="Y41" s="16"/>
      <c r="Z41" s="20"/>
      <c r="AA41" s="20"/>
      <c r="AB41" s="21"/>
      <c r="AC41" s="20"/>
      <c r="AD41" s="20"/>
      <c r="AE41" s="20"/>
      <c r="AF41" s="20"/>
      <c r="AG41" s="20"/>
      <c r="AH41" s="20"/>
      <c r="AI41" s="20"/>
      <c r="AJ41" s="41"/>
      <c r="AK41" s="22"/>
    </row>
  </sheetData>
  <mergeCells count="16">
    <mergeCell ref="C1:AK2"/>
    <mergeCell ref="V12:AF12"/>
    <mergeCell ref="K38:S38"/>
    <mergeCell ref="K40:S40"/>
    <mergeCell ref="X40:AJ40"/>
    <mergeCell ref="K32:S32"/>
    <mergeCell ref="X32:AJ32"/>
    <mergeCell ref="K34:S34"/>
    <mergeCell ref="X34:AJ34"/>
    <mergeCell ref="K36:S36"/>
    <mergeCell ref="X36:AJ36"/>
    <mergeCell ref="V26:AI26"/>
    <mergeCell ref="AB18:AJ18"/>
    <mergeCell ref="V22:AD22"/>
    <mergeCell ref="V24:AD24"/>
    <mergeCell ref="C3:AM3"/>
  </mergeCells>
  <pageMargins left="0.7" right="0.7" top="0.75" bottom="0.75" header="0.3" footer="0.3"/>
  <pageSetup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9</xdr:col>
                    <xdr:colOff>123825</xdr:colOff>
                    <xdr:row>13</xdr:row>
                    <xdr:rowOff>28575</xdr:rowOff>
                  </from>
                  <to>
                    <xdr:col>12</xdr:col>
                    <xdr:colOff>38100</xdr:colOff>
                    <xdr:row>13</xdr:row>
                    <xdr:rowOff>180975</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14</xdr:col>
                    <xdr:colOff>123825</xdr:colOff>
                    <xdr:row>13</xdr:row>
                    <xdr:rowOff>28575</xdr:rowOff>
                  </from>
                  <to>
                    <xdr:col>16</xdr:col>
                    <xdr:colOff>123825</xdr:colOff>
                    <xdr:row>13</xdr:row>
                    <xdr:rowOff>180975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23</xdr:col>
                    <xdr:colOff>38100</xdr:colOff>
                    <xdr:row>13</xdr:row>
                    <xdr:rowOff>28575</xdr:rowOff>
                  </from>
                  <to>
                    <xdr:col>24</xdr:col>
                    <xdr:colOff>38100</xdr:colOff>
                    <xdr:row>13</xdr:row>
                    <xdr:rowOff>180975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34</xdr:col>
                    <xdr:colOff>0</xdr:colOff>
                    <xdr:row>13</xdr:row>
                    <xdr:rowOff>28575</xdr:rowOff>
                  </from>
                  <to>
                    <xdr:col>35</xdr:col>
                    <xdr:colOff>209550</xdr:colOff>
                    <xdr:row>13</xdr:row>
                    <xdr:rowOff>180975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12</xdr:col>
                    <xdr:colOff>38100</xdr:colOff>
                    <xdr:row>25</xdr:row>
                    <xdr:rowOff>28575</xdr:rowOff>
                  </from>
                  <to>
                    <xdr:col>13</xdr:col>
                    <xdr:colOff>57150</xdr:colOff>
                    <xdr:row>25</xdr:row>
                    <xdr:rowOff>180975</xdr:rowOff>
                  </to>
                </anchor>
              </controlPr>
            </control>
          </mc:Choice>
        </mc:AlternateContent>
        <mc:AlternateContent xmlns:mc="http://schemas.openxmlformats.org/markup-compatibility/2006">
          <mc:Choice Requires="x14">
            <control shapeId="5130" r:id="rId9" name="Check Box 10">
              <controlPr defaultSize="0" autoFill="0" autoLine="0" autoPict="0">
                <anchor moveWithCells="1">
                  <from>
                    <xdr:col>15</xdr:col>
                    <xdr:colOff>0</xdr:colOff>
                    <xdr:row>25</xdr:row>
                    <xdr:rowOff>28575</xdr:rowOff>
                  </from>
                  <to>
                    <xdr:col>17</xdr:col>
                    <xdr:colOff>0</xdr:colOff>
                    <xdr:row>25</xdr:row>
                    <xdr:rowOff>180975</xdr:rowOff>
                  </to>
                </anchor>
              </controlPr>
            </control>
          </mc:Choice>
        </mc:AlternateContent>
        <mc:AlternateContent xmlns:mc="http://schemas.openxmlformats.org/markup-compatibility/2006">
          <mc:Choice Requires="x14">
            <control shapeId="5131" r:id="rId10" name="Check Box 11">
              <controlPr defaultSize="0" autoFill="0" autoLine="0" autoPict="0">
                <anchor moveWithCells="1">
                  <from>
                    <xdr:col>18</xdr:col>
                    <xdr:colOff>219075</xdr:colOff>
                    <xdr:row>25</xdr:row>
                    <xdr:rowOff>28575</xdr:rowOff>
                  </from>
                  <to>
                    <xdr:col>20</xdr:col>
                    <xdr:colOff>28575</xdr:colOff>
                    <xdr:row>25</xdr:row>
                    <xdr:rowOff>180975</xdr:rowOff>
                  </to>
                </anchor>
              </controlPr>
            </control>
          </mc:Choice>
        </mc:AlternateContent>
        <mc:AlternateContent xmlns:mc="http://schemas.openxmlformats.org/markup-compatibility/2006">
          <mc:Choice Requires="x14">
            <control shapeId="5132" r:id="rId11" name="Check Box 12">
              <controlPr defaultSize="0" autoFill="0" autoLine="0" autoPict="0">
                <anchor moveWithCells="1">
                  <from>
                    <xdr:col>32</xdr:col>
                    <xdr:colOff>19050</xdr:colOff>
                    <xdr:row>27</xdr:row>
                    <xdr:rowOff>0</xdr:rowOff>
                  </from>
                  <to>
                    <xdr:col>35</xdr:col>
                    <xdr:colOff>38100</xdr:colOff>
                    <xdr:row>28</xdr:row>
                    <xdr:rowOff>28575</xdr:rowOff>
                  </to>
                </anchor>
              </controlPr>
            </control>
          </mc:Choice>
        </mc:AlternateContent>
        <mc:AlternateContent xmlns:mc="http://schemas.openxmlformats.org/markup-compatibility/2006">
          <mc:Choice Requires="x14">
            <control shapeId="5133" r:id="rId12" name="Check Box 13">
              <controlPr defaultSize="0" autoFill="0" autoLine="0" autoPict="0">
                <anchor moveWithCells="1">
                  <from>
                    <xdr:col>35</xdr:col>
                    <xdr:colOff>123825</xdr:colOff>
                    <xdr:row>27</xdr:row>
                    <xdr:rowOff>0</xdr:rowOff>
                  </from>
                  <to>
                    <xdr:col>35</xdr:col>
                    <xdr:colOff>428625</xdr:colOff>
                    <xdr:row>28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EC924-FB41-412B-8765-9BED26A87005}">
  <sheetPr codeName="Sheet1"/>
  <dimension ref="B1:X39"/>
  <sheetViews>
    <sheetView showGridLines="0" zoomScale="80" zoomScaleNormal="80" workbookViewId="0">
      <selection activeCell="E21" sqref="E21"/>
    </sheetView>
  </sheetViews>
  <sheetFormatPr defaultRowHeight="15" x14ac:dyDescent="0.25"/>
  <cols>
    <col min="1" max="1" width="4.7109375" style="147" customWidth="1"/>
    <col min="2" max="2" width="15.28515625" style="147" customWidth="1"/>
    <col min="3" max="3" width="35.7109375" style="147" customWidth="1"/>
    <col min="4" max="6" width="20.7109375" style="169" customWidth="1"/>
    <col min="7" max="7" width="3" style="147" customWidth="1"/>
    <col min="8" max="8" width="4.7109375" style="147" customWidth="1"/>
    <col min="9" max="16384" width="9.140625" style="147"/>
  </cols>
  <sheetData>
    <row r="1" spans="2:24" s="391" customFormat="1" ht="34.5" customHeight="1" thickBot="1" x14ac:dyDescent="0.3">
      <c r="B1" s="712" t="s">
        <v>511</v>
      </c>
      <c r="C1" s="772"/>
      <c r="D1" s="773"/>
      <c r="E1" s="773"/>
      <c r="F1" s="773"/>
      <c r="G1" s="774"/>
    </row>
    <row r="2" spans="2:24" s="391" customFormat="1" ht="19.5" customHeight="1" x14ac:dyDescent="0.25">
      <c r="B2" s="775" t="s">
        <v>190</v>
      </c>
      <c r="C2" s="776"/>
      <c r="D2" s="776"/>
      <c r="E2" s="776"/>
      <c r="F2" s="776"/>
      <c r="G2" s="777"/>
    </row>
    <row r="3" spans="2:24" s="391" customFormat="1" ht="18.75" customHeight="1" x14ac:dyDescent="0.25">
      <c r="B3" s="786" t="s">
        <v>540</v>
      </c>
      <c r="C3" s="787"/>
      <c r="D3" s="787"/>
      <c r="E3" s="787"/>
      <c r="F3" s="787"/>
      <c r="G3" s="788"/>
    </row>
    <row r="4" spans="2:24" s="391" customFormat="1" ht="9.9499999999999993" customHeight="1" x14ac:dyDescent="0.25">
      <c r="B4" s="553"/>
      <c r="C4" s="554"/>
      <c r="D4" s="554"/>
      <c r="E4" s="554"/>
      <c r="F4" s="554"/>
      <c r="G4" s="555"/>
    </row>
    <row r="5" spans="2:24" s="148" customFormat="1" ht="15" customHeight="1" x14ac:dyDescent="0.25">
      <c r="B5" s="782" t="s">
        <v>434</v>
      </c>
      <c r="C5" s="783"/>
      <c r="D5" s="783"/>
      <c r="E5" s="783"/>
      <c r="F5" s="535" t="s">
        <v>68</v>
      </c>
      <c r="G5" s="536"/>
      <c r="H5" s="537"/>
      <c r="I5" s="537"/>
      <c r="J5" s="537"/>
      <c r="K5" s="537"/>
      <c r="L5" s="537"/>
      <c r="M5" s="537"/>
      <c r="N5" s="537"/>
      <c r="Q5" s="538"/>
      <c r="S5" s="539"/>
      <c r="T5" s="540"/>
      <c r="U5" s="540"/>
      <c r="V5" s="540"/>
      <c r="W5" s="540"/>
      <c r="X5" s="537"/>
    </row>
    <row r="6" spans="2:24" ht="9.9499999999999993" customHeight="1" x14ac:dyDescent="0.25">
      <c r="B6" s="553"/>
      <c r="C6" s="554"/>
      <c r="D6" s="554"/>
      <c r="E6" s="554"/>
      <c r="F6" s="479"/>
      <c r="G6" s="541"/>
      <c r="H6" s="542"/>
      <c r="I6" s="543"/>
      <c r="J6" s="543"/>
      <c r="K6" s="543"/>
      <c r="L6" s="543"/>
      <c r="M6" s="543"/>
      <c r="N6" s="543"/>
      <c r="O6" s="543"/>
      <c r="P6" s="543"/>
      <c r="Q6" s="543"/>
      <c r="R6" s="543"/>
      <c r="S6" s="543"/>
      <c r="T6" s="338"/>
      <c r="U6" s="543"/>
      <c r="V6" s="543"/>
      <c r="W6" s="543"/>
      <c r="X6" s="543"/>
    </row>
    <row r="7" spans="2:24" s="547" customFormat="1" ht="15" customHeight="1" x14ac:dyDescent="0.3">
      <c r="B7" s="784" t="s">
        <v>541</v>
      </c>
      <c r="C7" s="785"/>
      <c r="D7" s="785"/>
      <c r="E7" s="785"/>
      <c r="F7" s="535" t="s">
        <v>68</v>
      </c>
      <c r="G7" s="544"/>
      <c r="H7" s="545"/>
      <c r="I7" s="546"/>
      <c r="J7" s="546"/>
      <c r="K7" s="546"/>
      <c r="L7" s="546"/>
      <c r="M7" s="546"/>
      <c r="N7" s="546"/>
      <c r="O7" s="546"/>
      <c r="P7" s="546"/>
      <c r="Q7" s="546"/>
      <c r="R7" s="546"/>
      <c r="S7" s="546"/>
      <c r="T7" s="546"/>
      <c r="U7" s="546"/>
      <c r="V7" s="546"/>
      <c r="W7" s="546"/>
      <c r="X7" s="546"/>
    </row>
    <row r="8" spans="2:24" s="547" customFormat="1" ht="9.9499999999999993" customHeight="1" x14ac:dyDescent="0.3">
      <c r="B8" s="556"/>
      <c r="C8" s="557"/>
      <c r="D8" s="557"/>
      <c r="E8" s="557"/>
      <c r="F8" s="548"/>
      <c r="G8" s="544"/>
      <c r="H8" s="545"/>
      <c r="I8" s="546"/>
      <c r="J8" s="546"/>
      <c r="K8" s="546"/>
      <c r="L8" s="546"/>
      <c r="M8" s="546"/>
      <c r="N8" s="546"/>
      <c r="O8" s="546"/>
      <c r="P8" s="546"/>
      <c r="Q8" s="546"/>
      <c r="R8" s="546"/>
      <c r="S8" s="546"/>
      <c r="T8" s="546"/>
      <c r="U8" s="546"/>
      <c r="V8" s="546"/>
      <c r="W8" s="546"/>
      <c r="X8" s="546"/>
    </row>
    <row r="9" spans="2:24" s="397" customFormat="1" ht="31.5" customHeight="1" x14ac:dyDescent="0.25">
      <c r="B9" s="553"/>
      <c r="C9" s="778" t="s">
        <v>539</v>
      </c>
      <c r="D9" s="779"/>
      <c r="E9" s="779"/>
      <c r="F9" s="779"/>
      <c r="G9" s="396"/>
      <c r="H9" s="558"/>
      <c r="I9" s="559"/>
      <c r="J9" s="559"/>
      <c r="K9" s="559"/>
      <c r="L9" s="559"/>
      <c r="M9" s="559"/>
      <c r="N9" s="559"/>
      <c r="O9" s="559"/>
      <c r="P9" s="559"/>
      <c r="Q9" s="559"/>
      <c r="R9" s="559"/>
      <c r="S9" s="559"/>
      <c r="T9" s="560"/>
      <c r="U9" s="559"/>
      <c r="V9" s="559"/>
      <c r="W9" s="559"/>
      <c r="X9" s="559"/>
    </row>
    <row r="10" spans="2:24" s="397" customFormat="1" ht="18" customHeight="1" x14ac:dyDescent="0.25">
      <c r="B10" s="553"/>
      <c r="C10" s="561" t="s">
        <v>537</v>
      </c>
      <c r="D10" s="562" t="s">
        <v>534</v>
      </c>
      <c r="E10" s="562" t="s">
        <v>535</v>
      </c>
      <c r="F10" s="562" t="s">
        <v>536</v>
      </c>
      <c r="G10" s="396"/>
      <c r="H10" s="558"/>
      <c r="I10" s="559"/>
      <c r="J10" s="559"/>
      <c r="K10" s="559"/>
      <c r="L10" s="559"/>
      <c r="M10" s="559"/>
      <c r="N10" s="559"/>
      <c r="O10" s="559"/>
      <c r="P10" s="559"/>
      <c r="Q10" s="559"/>
      <c r="R10" s="559"/>
      <c r="S10" s="559"/>
      <c r="T10" s="560"/>
      <c r="U10" s="559"/>
      <c r="V10" s="559"/>
      <c r="W10" s="559"/>
      <c r="X10" s="559"/>
    </row>
    <row r="11" spans="2:24" ht="21" customHeight="1" x14ac:dyDescent="0.25">
      <c r="B11" s="534"/>
      <c r="C11" s="563" t="s">
        <v>532</v>
      </c>
      <c r="D11" s="150"/>
      <c r="E11" s="156"/>
      <c r="F11" s="150"/>
      <c r="G11" s="541"/>
      <c r="H11" s="542"/>
      <c r="I11" s="543"/>
      <c r="J11" s="543"/>
      <c r="K11" s="543"/>
      <c r="L11" s="543"/>
      <c r="M11" s="543"/>
      <c r="N11" s="543"/>
      <c r="O11" s="543"/>
      <c r="P11" s="543"/>
      <c r="Q11" s="543"/>
      <c r="R11" s="543"/>
      <c r="S11" s="543"/>
      <c r="T11" s="338"/>
      <c r="U11" s="543"/>
      <c r="V11" s="543"/>
      <c r="W11" s="543"/>
      <c r="X11" s="543"/>
    </row>
    <row r="12" spans="2:24" ht="21" customHeight="1" x14ac:dyDescent="0.25">
      <c r="B12" s="534"/>
      <c r="C12" s="563" t="s">
        <v>531</v>
      </c>
      <c r="D12" s="150"/>
      <c r="E12" s="156"/>
      <c r="F12" s="150"/>
      <c r="G12" s="541"/>
      <c r="H12" s="542"/>
      <c r="I12" s="543"/>
      <c r="J12" s="543"/>
      <c r="K12" s="543"/>
      <c r="L12" s="543"/>
      <c r="M12" s="543"/>
      <c r="N12" s="543"/>
      <c r="O12" s="543"/>
      <c r="P12" s="543"/>
      <c r="Q12" s="543"/>
      <c r="R12" s="543"/>
      <c r="S12" s="543"/>
      <c r="T12" s="338"/>
      <c r="U12" s="543"/>
      <c r="V12" s="543"/>
      <c r="W12" s="543"/>
      <c r="X12" s="543"/>
    </row>
    <row r="13" spans="2:24" ht="21" customHeight="1" x14ac:dyDescent="0.25">
      <c r="B13" s="534"/>
      <c r="C13" s="563" t="s">
        <v>530</v>
      </c>
      <c r="D13" s="150"/>
      <c r="E13" s="156"/>
      <c r="F13" s="150"/>
      <c r="G13" s="541"/>
      <c r="H13" s="542"/>
      <c r="I13" s="543"/>
      <c r="J13" s="543"/>
      <c r="K13" s="543"/>
      <c r="L13" s="543"/>
      <c r="M13" s="543"/>
      <c r="N13" s="543"/>
      <c r="O13" s="543"/>
      <c r="P13" s="543"/>
      <c r="Q13" s="543"/>
      <c r="R13" s="543"/>
      <c r="S13" s="543"/>
      <c r="T13" s="338"/>
      <c r="U13" s="543"/>
      <c r="V13" s="543"/>
      <c r="W13" s="543"/>
      <c r="X13" s="543"/>
    </row>
    <row r="14" spans="2:24" ht="21" customHeight="1" x14ac:dyDescent="0.25">
      <c r="B14" s="534"/>
      <c r="C14" s="563" t="s">
        <v>529</v>
      </c>
      <c r="D14" s="150"/>
      <c r="E14" s="156"/>
      <c r="F14" s="150"/>
      <c r="G14" s="541"/>
      <c r="H14" s="542"/>
      <c r="I14" s="543"/>
      <c r="J14" s="543"/>
      <c r="K14" s="543"/>
      <c r="L14" s="543"/>
      <c r="M14" s="543"/>
      <c r="N14" s="543"/>
      <c r="O14" s="543"/>
      <c r="P14" s="543"/>
      <c r="Q14" s="543"/>
      <c r="R14" s="543"/>
      <c r="S14" s="543"/>
      <c r="T14" s="338"/>
      <c r="U14" s="543"/>
      <c r="V14" s="543"/>
      <c r="W14" s="543"/>
      <c r="X14" s="543"/>
    </row>
    <row r="15" spans="2:24" ht="21" customHeight="1" x14ac:dyDescent="0.25">
      <c r="B15" s="534"/>
      <c r="C15" s="564" t="s">
        <v>512</v>
      </c>
      <c r="D15" s="150"/>
      <c r="E15" s="156"/>
      <c r="F15" s="150"/>
      <c r="G15" s="541"/>
      <c r="H15" s="542"/>
      <c r="I15" s="543"/>
      <c r="J15" s="543"/>
      <c r="K15" s="543"/>
      <c r="L15" s="543"/>
      <c r="M15" s="543"/>
      <c r="N15" s="543"/>
      <c r="O15" s="543"/>
      <c r="P15" s="543"/>
      <c r="Q15" s="543"/>
      <c r="R15" s="543"/>
      <c r="S15" s="543"/>
      <c r="T15" s="338"/>
      <c r="U15" s="543"/>
      <c r="V15" s="543"/>
      <c r="W15" s="543"/>
      <c r="X15" s="543"/>
    </row>
    <row r="16" spans="2:24" ht="21" customHeight="1" x14ac:dyDescent="0.25">
      <c r="B16" s="534"/>
      <c r="C16" s="564" t="s">
        <v>513</v>
      </c>
      <c r="D16" s="150"/>
      <c r="E16" s="156"/>
      <c r="F16" s="150"/>
      <c r="G16" s="541"/>
      <c r="H16" s="542"/>
      <c r="I16" s="543"/>
      <c r="J16" s="543"/>
      <c r="K16" s="543"/>
      <c r="L16" s="543"/>
      <c r="M16" s="543"/>
      <c r="N16" s="543"/>
      <c r="O16" s="543"/>
      <c r="P16" s="543"/>
      <c r="Q16" s="543"/>
      <c r="R16" s="543"/>
      <c r="S16" s="543"/>
      <c r="T16" s="338"/>
      <c r="U16" s="543"/>
      <c r="V16" s="543"/>
      <c r="W16" s="543"/>
      <c r="X16" s="543"/>
    </row>
    <row r="17" spans="2:24" ht="21" customHeight="1" x14ac:dyDescent="0.25">
      <c r="B17" s="534"/>
      <c r="C17" s="564" t="s">
        <v>521</v>
      </c>
      <c r="D17" s="150"/>
      <c r="E17" s="156"/>
      <c r="F17" s="150"/>
      <c r="G17" s="541"/>
      <c r="H17" s="542"/>
      <c r="I17" s="543"/>
      <c r="J17" s="543"/>
      <c r="K17" s="543"/>
      <c r="L17" s="543"/>
      <c r="M17" s="543"/>
      <c r="N17" s="543"/>
      <c r="O17" s="543"/>
      <c r="P17" s="543"/>
      <c r="Q17" s="543"/>
      <c r="R17" s="543"/>
      <c r="S17" s="543"/>
      <c r="T17" s="338"/>
      <c r="U17" s="543"/>
      <c r="V17" s="543"/>
      <c r="W17" s="543"/>
      <c r="X17" s="543"/>
    </row>
    <row r="18" spans="2:24" ht="21" customHeight="1" x14ac:dyDescent="0.25">
      <c r="B18" s="534"/>
      <c r="C18" s="564" t="s">
        <v>514</v>
      </c>
      <c r="D18" s="150"/>
      <c r="E18" s="156"/>
      <c r="F18" s="150"/>
      <c r="G18" s="541"/>
      <c r="H18" s="542"/>
      <c r="I18" s="543"/>
      <c r="J18" s="543"/>
      <c r="K18" s="543"/>
      <c r="L18" s="543"/>
      <c r="M18" s="543"/>
      <c r="N18" s="543"/>
      <c r="O18" s="543"/>
      <c r="P18" s="543"/>
      <c r="Q18" s="543"/>
      <c r="R18" s="543"/>
      <c r="S18" s="543"/>
      <c r="T18" s="338"/>
      <c r="U18" s="543"/>
      <c r="V18" s="543"/>
      <c r="W18" s="543"/>
      <c r="X18" s="543"/>
    </row>
    <row r="19" spans="2:24" ht="21" customHeight="1" x14ac:dyDescent="0.25">
      <c r="B19" s="534"/>
      <c r="C19" s="564" t="s">
        <v>516</v>
      </c>
      <c r="D19" s="150"/>
      <c r="E19" s="156"/>
      <c r="F19" s="150"/>
      <c r="G19" s="541"/>
      <c r="H19" s="542"/>
      <c r="I19" s="543"/>
      <c r="J19" s="543"/>
      <c r="K19" s="543"/>
      <c r="L19" s="543"/>
      <c r="M19" s="543"/>
      <c r="N19" s="543"/>
      <c r="O19" s="543"/>
      <c r="P19" s="543"/>
      <c r="Q19" s="543"/>
      <c r="R19" s="543"/>
      <c r="S19" s="543"/>
      <c r="T19" s="338"/>
      <c r="U19" s="543"/>
      <c r="V19" s="543"/>
      <c r="W19" s="543"/>
      <c r="X19" s="543"/>
    </row>
    <row r="20" spans="2:24" ht="21" customHeight="1" x14ac:dyDescent="0.25">
      <c r="B20" s="534"/>
      <c r="C20" s="564" t="s">
        <v>518</v>
      </c>
      <c r="D20" s="150"/>
      <c r="E20" s="156"/>
      <c r="F20" s="150"/>
      <c r="G20" s="541"/>
      <c r="H20" s="542"/>
      <c r="I20" s="543"/>
      <c r="J20" s="543"/>
      <c r="K20" s="543"/>
      <c r="L20" s="543"/>
      <c r="M20" s="543"/>
      <c r="N20" s="543"/>
      <c r="O20" s="543"/>
      <c r="P20" s="543"/>
      <c r="Q20" s="543"/>
      <c r="R20" s="543"/>
      <c r="S20" s="543"/>
      <c r="T20" s="338"/>
      <c r="U20" s="543"/>
      <c r="V20" s="543"/>
      <c r="W20" s="543"/>
      <c r="X20" s="543"/>
    </row>
    <row r="21" spans="2:24" ht="21" customHeight="1" x14ac:dyDescent="0.25">
      <c r="B21" s="534"/>
      <c r="C21" s="564" t="s">
        <v>515</v>
      </c>
      <c r="D21" s="150"/>
      <c r="E21" s="156"/>
      <c r="F21" s="150"/>
      <c r="G21" s="541"/>
      <c r="H21" s="542"/>
      <c r="I21" s="543"/>
      <c r="J21" s="543"/>
      <c r="K21" s="543"/>
      <c r="L21" s="543"/>
      <c r="M21" s="543"/>
      <c r="N21" s="543"/>
      <c r="O21" s="543"/>
      <c r="P21" s="543"/>
      <c r="Q21" s="543"/>
      <c r="R21" s="543"/>
      <c r="S21" s="543"/>
      <c r="T21" s="338"/>
      <c r="U21" s="543"/>
      <c r="V21" s="543"/>
      <c r="W21" s="543"/>
      <c r="X21" s="543"/>
    </row>
    <row r="22" spans="2:24" ht="21" customHeight="1" x14ac:dyDescent="0.25">
      <c r="B22" s="534"/>
      <c r="C22" s="564" t="s">
        <v>526</v>
      </c>
      <c r="D22" s="150"/>
      <c r="E22" s="156"/>
      <c r="F22" s="150"/>
      <c r="G22" s="541"/>
      <c r="H22" s="542"/>
      <c r="I22" s="543"/>
      <c r="J22" s="543"/>
      <c r="K22" s="543"/>
      <c r="L22" s="543"/>
      <c r="M22" s="543"/>
      <c r="N22" s="543"/>
      <c r="O22" s="543"/>
      <c r="P22" s="543"/>
      <c r="Q22" s="543"/>
      <c r="R22" s="543"/>
      <c r="S22" s="543"/>
      <c r="T22" s="338"/>
      <c r="U22" s="543"/>
      <c r="V22" s="543"/>
      <c r="W22" s="543"/>
      <c r="X22" s="543"/>
    </row>
    <row r="23" spans="2:24" ht="21" customHeight="1" x14ac:dyDescent="0.25">
      <c r="B23" s="534"/>
      <c r="C23" s="564" t="s">
        <v>525</v>
      </c>
      <c r="D23" s="150"/>
      <c r="E23" s="156"/>
      <c r="F23" s="150"/>
      <c r="G23" s="541"/>
      <c r="H23" s="542"/>
      <c r="I23" s="543"/>
      <c r="J23" s="543"/>
      <c r="K23" s="543"/>
      <c r="L23" s="543"/>
      <c r="M23" s="543"/>
      <c r="N23" s="543"/>
      <c r="O23" s="543"/>
      <c r="P23" s="543"/>
      <c r="Q23" s="543"/>
      <c r="R23" s="543"/>
      <c r="S23" s="543"/>
      <c r="T23" s="338"/>
      <c r="U23" s="543"/>
      <c r="V23" s="543"/>
      <c r="W23" s="543"/>
      <c r="X23" s="543"/>
    </row>
    <row r="24" spans="2:24" ht="21" customHeight="1" x14ac:dyDescent="0.25">
      <c r="B24" s="534"/>
      <c r="C24" s="564" t="s">
        <v>517</v>
      </c>
      <c r="D24" s="150"/>
      <c r="E24" s="156"/>
      <c r="F24" s="150"/>
      <c r="G24" s="541"/>
      <c r="H24" s="542"/>
      <c r="I24" s="543"/>
      <c r="J24" s="543"/>
      <c r="K24" s="543"/>
      <c r="L24" s="543"/>
      <c r="M24" s="543"/>
      <c r="N24" s="543"/>
      <c r="O24" s="543"/>
      <c r="P24" s="543"/>
      <c r="Q24" s="543"/>
      <c r="R24" s="543"/>
      <c r="S24" s="543"/>
      <c r="T24" s="338"/>
      <c r="U24" s="543"/>
      <c r="V24" s="543"/>
      <c r="W24" s="543"/>
      <c r="X24" s="543"/>
    </row>
    <row r="25" spans="2:24" ht="21" customHeight="1" x14ac:dyDescent="0.25">
      <c r="B25" s="534"/>
      <c r="C25" s="564" t="s">
        <v>527</v>
      </c>
      <c r="D25" s="150"/>
      <c r="E25" s="156"/>
      <c r="F25" s="150"/>
      <c r="G25" s="541"/>
      <c r="H25" s="542"/>
      <c r="I25" s="543"/>
      <c r="J25" s="543"/>
      <c r="K25" s="543"/>
      <c r="L25" s="543"/>
      <c r="M25" s="543"/>
      <c r="N25" s="543"/>
      <c r="O25" s="543"/>
      <c r="P25" s="543"/>
      <c r="Q25" s="543"/>
      <c r="R25" s="543"/>
      <c r="S25" s="543"/>
      <c r="T25" s="338"/>
      <c r="U25" s="543"/>
      <c r="V25" s="543"/>
      <c r="W25" s="543"/>
      <c r="X25" s="543"/>
    </row>
    <row r="26" spans="2:24" ht="21" customHeight="1" x14ac:dyDescent="0.25">
      <c r="B26" s="534"/>
      <c r="C26" s="564" t="s">
        <v>519</v>
      </c>
      <c r="D26" s="150"/>
      <c r="E26" s="156"/>
      <c r="F26" s="150"/>
      <c r="G26" s="541"/>
      <c r="H26" s="542"/>
      <c r="I26" s="543"/>
      <c r="J26" s="543"/>
      <c r="K26" s="543"/>
      <c r="L26" s="543"/>
      <c r="M26" s="543"/>
      <c r="N26" s="543"/>
      <c r="O26" s="543"/>
      <c r="P26" s="543"/>
      <c r="Q26" s="543"/>
      <c r="R26" s="543"/>
      <c r="S26" s="543"/>
      <c r="T26" s="338"/>
      <c r="U26" s="543"/>
      <c r="V26" s="543"/>
      <c r="W26" s="543"/>
      <c r="X26" s="543"/>
    </row>
    <row r="27" spans="2:24" ht="21" customHeight="1" x14ac:dyDescent="0.25">
      <c r="B27" s="534"/>
      <c r="C27" s="564" t="s">
        <v>522</v>
      </c>
      <c r="D27" s="150"/>
      <c r="E27" s="156"/>
      <c r="F27" s="150"/>
      <c r="G27" s="541"/>
      <c r="H27" s="542"/>
      <c r="I27" s="543"/>
      <c r="J27" s="543"/>
      <c r="K27" s="543"/>
      <c r="L27" s="543"/>
      <c r="M27" s="543"/>
      <c r="N27" s="543"/>
      <c r="O27" s="543"/>
      <c r="P27" s="543"/>
      <c r="Q27" s="543"/>
      <c r="R27" s="543"/>
      <c r="S27" s="543"/>
      <c r="T27" s="338"/>
      <c r="U27" s="543"/>
      <c r="V27" s="543"/>
      <c r="W27" s="543"/>
      <c r="X27" s="543"/>
    </row>
    <row r="28" spans="2:24" ht="21" customHeight="1" x14ac:dyDescent="0.25">
      <c r="B28" s="534"/>
      <c r="C28" s="564" t="s">
        <v>523</v>
      </c>
      <c r="D28" s="150"/>
      <c r="E28" s="156"/>
      <c r="F28" s="150"/>
      <c r="G28" s="541"/>
      <c r="H28" s="542"/>
      <c r="I28" s="543"/>
      <c r="J28" s="543"/>
      <c r="K28" s="543"/>
      <c r="L28" s="543"/>
      <c r="M28" s="543"/>
      <c r="N28" s="543"/>
      <c r="O28" s="543"/>
      <c r="P28" s="543"/>
      <c r="Q28" s="543"/>
      <c r="R28" s="543"/>
      <c r="S28" s="543"/>
      <c r="T28" s="338"/>
      <c r="U28" s="543"/>
      <c r="V28" s="543"/>
      <c r="W28" s="543"/>
      <c r="X28" s="543"/>
    </row>
    <row r="29" spans="2:24" ht="21" customHeight="1" x14ac:dyDescent="0.25">
      <c r="B29" s="534"/>
      <c r="C29" s="564" t="s">
        <v>524</v>
      </c>
      <c r="D29" s="150"/>
      <c r="E29" s="156"/>
      <c r="F29" s="150"/>
      <c r="G29" s="541"/>
      <c r="H29" s="542"/>
      <c r="I29" s="543"/>
      <c r="J29" s="543"/>
      <c r="K29" s="543"/>
      <c r="L29" s="543"/>
      <c r="M29" s="543"/>
      <c r="N29" s="543"/>
      <c r="O29" s="543"/>
      <c r="P29" s="543"/>
      <c r="Q29" s="543"/>
      <c r="R29" s="543"/>
      <c r="S29" s="543"/>
      <c r="T29" s="338"/>
      <c r="U29" s="543"/>
      <c r="V29" s="543"/>
      <c r="W29" s="543"/>
      <c r="X29" s="543"/>
    </row>
    <row r="30" spans="2:24" ht="21" customHeight="1" x14ac:dyDescent="0.25">
      <c r="B30" s="534"/>
      <c r="C30" s="549" t="s">
        <v>528</v>
      </c>
      <c r="D30" s="150"/>
      <c r="E30" s="156"/>
      <c r="F30" s="150"/>
      <c r="G30" s="541"/>
      <c r="H30" s="542"/>
      <c r="I30" s="543"/>
      <c r="J30" s="543"/>
      <c r="K30" s="543"/>
      <c r="L30" s="543"/>
      <c r="M30" s="543"/>
      <c r="N30" s="543"/>
      <c r="O30" s="543"/>
      <c r="P30" s="543"/>
      <c r="Q30" s="543"/>
      <c r="R30" s="543"/>
      <c r="S30" s="543"/>
      <c r="T30" s="338"/>
      <c r="U30" s="543"/>
      <c r="V30" s="543"/>
      <c r="W30" s="543"/>
      <c r="X30" s="543"/>
    </row>
    <row r="31" spans="2:24" ht="21" customHeight="1" x14ac:dyDescent="0.25">
      <c r="B31" s="534"/>
      <c r="C31" s="550" t="s">
        <v>520</v>
      </c>
      <c r="D31" s="150"/>
      <c r="E31" s="156"/>
      <c r="F31" s="150"/>
      <c r="G31" s="541"/>
      <c r="H31" s="542"/>
      <c r="I31" s="543"/>
      <c r="J31" s="543"/>
      <c r="K31" s="543"/>
      <c r="L31" s="543"/>
      <c r="M31" s="543"/>
      <c r="N31" s="543"/>
      <c r="O31" s="543"/>
      <c r="P31" s="543"/>
      <c r="Q31" s="543"/>
      <c r="R31" s="543"/>
      <c r="S31" s="543"/>
      <c r="T31" s="338"/>
      <c r="U31" s="543"/>
      <c r="V31" s="543"/>
      <c r="W31" s="543"/>
      <c r="X31" s="543"/>
    </row>
    <row r="32" spans="2:24" ht="21" customHeight="1" x14ac:dyDescent="0.25">
      <c r="B32" s="534"/>
      <c r="C32" s="549" t="s">
        <v>533</v>
      </c>
      <c r="D32" s="150"/>
      <c r="E32" s="156"/>
      <c r="F32" s="150"/>
      <c r="G32" s="541"/>
      <c r="H32" s="542"/>
      <c r="I32" s="543"/>
      <c r="J32" s="543"/>
      <c r="K32" s="543"/>
      <c r="L32" s="543"/>
      <c r="M32" s="543"/>
      <c r="N32" s="543"/>
      <c r="O32" s="543"/>
      <c r="P32" s="543"/>
      <c r="Q32" s="543"/>
      <c r="R32" s="543"/>
      <c r="S32" s="543"/>
      <c r="T32" s="338"/>
      <c r="U32" s="543"/>
      <c r="V32" s="543"/>
      <c r="W32" s="543"/>
      <c r="X32" s="543"/>
    </row>
    <row r="33" spans="2:24" s="391" customFormat="1" ht="11.25" customHeight="1" x14ac:dyDescent="0.25">
      <c r="B33" s="553"/>
      <c r="C33" s="554"/>
      <c r="D33" s="554"/>
      <c r="E33" s="554"/>
      <c r="F33" s="565"/>
      <c r="G33" s="566"/>
      <c r="H33" s="567"/>
      <c r="I33" s="36"/>
      <c r="J33" s="36"/>
      <c r="K33" s="36"/>
      <c r="L33" s="36"/>
      <c r="M33" s="36"/>
      <c r="N33" s="36"/>
      <c r="O33" s="36"/>
      <c r="P33" s="36"/>
      <c r="Q33" s="36"/>
      <c r="R33" s="36"/>
      <c r="S33" s="36"/>
      <c r="T33" s="2"/>
      <c r="U33" s="36"/>
      <c r="V33" s="36"/>
      <c r="W33" s="36"/>
      <c r="X33" s="36"/>
    </row>
    <row r="34" spans="2:24" s="391" customFormat="1" ht="18.75" customHeight="1" x14ac:dyDescent="0.25">
      <c r="B34" s="786" t="s">
        <v>542</v>
      </c>
      <c r="C34" s="787"/>
      <c r="D34" s="787"/>
      <c r="E34" s="787"/>
      <c r="F34" s="787"/>
      <c r="G34" s="788"/>
    </row>
    <row r="35" spans="2:24" s="391" customFormat="1" ht="9.9499999999999993" customHeight="1" x14ac:dyDescent="0.25">
      <c r="B35" s="405"/>
      <c r="C35" s="390"/>
      <c r="D35" s="408"/>
      <c r="E35" s="408"/>
      <c r="F35" s="408"/>
      <c r="G35" s="411"/>
    </row>
    <row r="36" spans="2:24" ht="15" customHeight="1" x14ac:dyDescent="0.25">
      <c r="B36" s="780" t="s">
        <v>543</v>
      </c>
      <c r="C36" s="738"/>
      <c r="D36" s="738"/>
      <c r="E36" s="738"/>
      <c r="F36" s="535" t="s">
        <v>68</v>
      </c>
      <c r="G36" s="263"/>
    </row>
    <row r="37" spans="2:24" ht="9.9499999999999993" customHeight="1" x14ac:dyDescent="0.25">
      <c r="B37" s="405"/>
      <c r="C37" s="390"/>
      <c r="D37" s="408"/>
      <c r="E37" s="408"/>
      <c r="F37" s="161"/>
      <c r="G37" s="263"/>
    </row>
    <row r="38" spans="2:24" x14ac:dyDescent="0.25">
      <c r="B38" s="781" t="s">
        <v>191</v>
      </c>
      <c r="C38" s="762"/>
      <c r="D38" s="762"/>
      <c r="E38" s="762"/>
      <c r="F38" s="551"/>
      <c r="G38" s="263"/>
    </row>
    <row r="39" spans="2:24" ht="12" customHeight="1" thickBot="1" x14ac:dyDescent="0.3">
      <c r="B39" s="568"/>
      <c r="C39" s="569"/>
      <c r="D39" s="570"/>
      <c r="E39" s="570"/>
      <c r="F39" s="173"/>
      <c r="G39" s="552"/>
    </row>
  </sheetData>
  <sheetProtection algorithmName="SHA-512" hashValue="uzKL2fB5LAYdFhaA+boeq84DMuN3r6pMnKeGETQ2r1tHGETO7/1EDbw6Zg8qVzRFKcw/XC26e7q086JBHaEZDw==" saltValue="kpj3hmPSDc3widEPQYwR4g==" spinCount="100000" sheet="1" objects="1" scenarios="1" selectLockedCells="1"/>
  <mergeCells count="9">
    <mergeCell ref="B1:G1"/>
    <mergeCell ref="B2:G2"/>
    <mergeCell ref="C9:F9"/>
    <mergeCell ref="B36:E36"/>
    <mergeCell ref="B38:E38"/>
    <mergeCell ref="B5:E5"/>
    <mergeCell ref="B7:E7"/>
    <mergeCell ref="B3:G3"/>
    <mergeCell ref="B34:G34"/>
  </mergeCells>
  <dataValidations count="3">
    <dataValidation type="list" allowBlank="1" showInputMessage="1" showErrorMessage="1" sqref="L46" xr:uid="{3CBF985A-1EAE-4735-8C7E-F639851660A9}">
      <formula1>"Select One, Yes, No,N/A"</formula1>
    </dataValidation>
    <dataValidation type="list" allowBlank="1" showInputMessage="1" showErrorMessage="1" sqref="F5 F36" xr:uid="{085C3B54-75B7-4262-93B0-A7D645AB73E0}">
      <formula1>"Select One, Yes, No"</formula1>
    </dataValidation>
    <dataValidation type="list" allowBlank="1" showInputMessage="1" showErrorMessage="1" sqref="F7" xr:uid="{5D1CA7D0-5881-479E-99BB-4F4E314BCE56}">
      <formula1>"Select One, Yes, No, NA"</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63" r:id="rId4" name="Check Box 19">
              <controlPr defaultSize="0" autoFill="0" autoLine="0" autoPict="0">
                <anchor moveWithCells="1">
                  <from>
                    <xdr:col>3</xdr:col>
                    <xdr:colOff>533400</xdr:colOff>
                    <xdr:row>12</xdr:row>
                    <xdr:rowOff>28575</xdr:rowOff>
                  </from>
                  <to>
                    <xdr:col>4</xdr:col>
                    <xdr:colOff>9525</xdr:colOff>
                    <xdr:row>12</xdr:row>
                    <xdr:rowOff>238125</xdr:rowOff>
                  </to>
                </anchor>
              </controlPr>
            </control>
          </mc:Choice>
        </mc:AlternateContent>
        <mc:AlternateContent xmlns:mc="http://schemas.openxmlformats.org/markup-compatibility/2006">
          <mc:Choice Requires="x14">
            <control shapeId="6164" r:id="rId5" name="Check Box 20">
              <controlPr defaultSize="0" autoFill="0" autoLine="0" autoPict="0">
                <anchor moveWithCells="1">
                  <from>
                    <xdr:col>4</xdr:col>
                    <xdr:colOff>523875</xdr:colOff>
                    <xdr:row>12</xdr:row>
                    <xdr:rowOff>28575</xdr:rowOff>
                  </from>
                  <to>
                    <xdr:col>5</xdr:col>
                    <xdr:colOff>0</xdr:colOff>
                    <xdr:row>12</xdr:row>
                    <xdr:rowOff>238125</xdr:rowOff>
                  </to>
                </anchor>
              </controlPr>
            </control>
          </mc:Choice>
        </mc:AlternateContent>
        <mc:AlternateContent xmlns:mc="http://schemas.openxmlformats.org/markup-compatibility/2006">
          <mc:Choice Requires="x14">
            <control shapeId="6165" r:id="rId6" name="Check Box 21">
              <controlPr defaultSize="0" autoFill="0" autoLine="0" autoPict="0">
                <anchor moveWithCells="1">
                  <from>
                    <xdr:col>5</xdr:col>
                    <xdr:colOff>485775</xdr:colOff>
                    <xdr:row>12</xdr:row>
                    <xdr:rowOff>28575</xdr:rowOff>
                  </from>
                  <to>
                    <xdr:col>5</xdr:col>
                    <xdr:colOff>1343025</xdr:colOff>
                    <xdr:row>12</xdr:row>
                    <xdr:rowOff>238125</xdr:rowOff>
                  </to>
                </anchor>
              </controlPr>
            </control>
          </mc:Choice>
        </mc:AlternateContent>
        <mc:AlternateContent xmlns:mc="http://schemas.openxmlformats.org/markup-compatibility/2006">
          <mc:Choice Requires="x14">
            <control shapeId="6166" r:id="rId7" name="Check Box 22">
              <controlPr defaultSize="0" autoFill="0" autoLine="0" autoPict="0">
                <anchor moveWithCells="1">
                  <from>
                    <xdr:col>3</xdr:col>
                    <xdr:colOff>533400</xdr:colOff>
                    <xdr:row>13</xdr:row>
                    <xdr:rowOff>19050</xdr:rowOff>
                  </from>
                  <to>
                    <xdr:col>4</xdr:col>
                    <xdr:colOff>9525</xdr:colOff>
                    <xdr:row>13</xdr:row>
                    <xdr:rowOff>228600</xdr:rowOff>
                  </to>
                </anchor>
              </controlPr>
            </control>
          </mc:Choice>
        </mc:AlternateContent>
        <mc:AlternateContent xmlns:mc="http://schemas.openxmlformats.org/markup-compatibility/2006">
          <mc:Choice Requires="x14">
            <control shapeId="6167" r:id="rId8" name="Check Box 23">
              <controlPr defaultSize="0" autoFill="0" autoLine="0" autoPict="0">
                <anchor moveWithCells="1">
                  <from>
                    <xdr:col>4</xdr:col>
                    <xdr:colOff>523875</xdr:colOff>
                    <xdr:row>13</xdr:row>
                    <xdr:rowOff>28575</xdr:rowOff>
                  </from>
                  <to>
                    <xdr:col>5</xdr:col>
                    <xdr:colOff>0</xdr:colOff>
                    <xdr:row>13</xdr:row>
                    <xdr:rowOff>238125</xdr:rowOff>
                  </to>
                </anchor>
              </controlPr>
            </control>
          </mc:Choice>
        </mc:AlternateContent>
        <mc:AlternateContent xmlns:mc="http://schemas.openxmlformats.org/markup-compatibility/2006">
          <mc:Choice Requires="x14">
            <control shapeId="6168" r:id="rId9" name="Check Box 24">
              <controlPr defaultSize="0" autoFill="0" autoLine="0" autoPict="0">
                <anchor moveWithCells="1">
                  <from>
                    <xdr:col>5</xdr:col>
                    <xdr:colOff>495300</xdr:colOff>
                    <xdr:row>13</xdr:row>
                    <xdr:rowOff>38100</xdr:rowOff>
                  </from>
                  <to>
                    <xdr:col>5</xdr:col>
                    <xdr:colOff>1362075</xdr:colOff>
                    <xdr:row>13</xdr:row>
                    <xdr:rowOff>247650</xdr:rowOff>
                  </to>
                </anchor>
              </controlPr>
            </control>
          </mc:Choice>
        </mc:AlternateContent>
        <mc:AlternateContent xmlns:mc="http://schemas.openxmlformats.org/markup-compatibility/2006">
          <mc:Choice Requires="x14">
            <control shapeId="6169" r:id="rId10" name="Check Box 25">
              <controlPr defaultSize="0" autoFill="0" autoLine="0" autoPict="0">
                <anchor moveWithCells="1">
                  <from>
                    <xdr:col>3</xdr:col>
                    <xdr:colOff>533400</xdr:colOff>
                    <xdr:row>14</xdr:row>
                    <xdr:rowOff>28575</xdr:rowOff>
                  </from>
                  <to>
                    <xdr:col>4</xdr:col>
                    <xdr:colOff>9525</xdr:colOff>
                    <xdr:row>14</xdr:row>
                    <xdr:rowOff>238125</xdr:rowOff>
                  </to>
                </anchor>
              </controlPr>
            </control>
          </mc:Choice>
        </mc:AlternateContent>
        <mc:AlternateContent xmlns:mc="http://schemas.openxmlformats.org/markup-compatibility/2006">
          <mc:Choice Requires="x14">
            <control shapeId="6170" r:id="rId11" name="Check Box 26">
              <controlPr defaultSize="0" autoFill="0" autoLine="0" autoPict="0">
                <anchor moveWithCells="1">
                  <from>
                    <xdr:col>4</xdr:col>
                    <xdr:colOff>523875</xdr:colOff>
                    <xdr:row>14</xdr:row>
                    <xdr:rowOff>19050</xdr:rowOff>
                  </from>
                  <to>
                    <xdr:col>5</xdr:col>
                    <xdr:colOff>0</xdr:colOff>
                    <xdr:row>14</xdr:row>
                    <xdr:rowOff>228600</xdr:rowOff>
                  </to>
                </anchor>
              </controlPr>
            </control>
          </mc:Choice>
        </mc:AlternateContent>
        <mc:AlternateContent xmlns:mc="http://schemas.openxmlformats.org/markup-compatibility/2006">
          <mc:Choice Requires="x14">
            <control shapeId="6172" r:id="rId12" name="Check Box 28">
              <controlPr defaultSize="0" autoFill="0" autoLine="0" autoPict="0">
                <anchor moveWithCells="1">
                  <from>
                    <xdr:col>5</xdr:col>
                    <xdr:colOff>495300</xdr:colOff>
                    <xdr:row>14</xdr:row>
                    <xdr:rowOff>38100</xdr:rowOff>
                  </from>
                  <to>
                    <xdr:col>5</xdr:col>
                    <xdr:colOff>1362075</xdr:colOff>
                    <xdr:row>14</xdr:row>
                    <xdr:rowOff>247650</xdr:rowOff>
                  </to>
                </anchor>
              </controlPr>
            </control>
          </mc:Choice>
        </mc:AlternateContent>
        <mc:AlternateContent xmlns:mc="http://schemas.openxmlformats.org/markup-compatibility/2006">
          <mc:Choice Requires="x14">
            <control shapeId="6156" r:id="rId13" name="Check Box 12">
              <controlPr defaultSize="0" autoFill="0" autoLine="0" autoPict="0">
                <anchor moveWithCells="1">
                  <from>
                    <xdr:col>4</xdr:col>
                    <xdr:colOff>523875</xdr:colOff>
                    <xdr:row>10</xdr:row>
                    <xdr:rowOff>38100</xdr:rowOff>
                  </from>
                  <to>
                    <xdr:col>5</xdr:col>
                    <xdr:colOff>0</xdr:colOff>
                    <xdr:row>10</xdr:row>
                    <xdr:rowOff>247650</xdr:rowOff>
                  </to>
                </anchor>
              </controlPr>
            </control>
          </mc:Choice>
        </mc:AlternateContent>
        <mc:AlternateContent xmlns:mc="http://schemas.openxmlformats.org/markup-compatibility/2006">
          <mc:Choice Requires="x14">
            <control shapeId="6157" r:id="rId14" name="Check Box 13">
              <controlPr defaultSize="0" autoFill="0" autoLine="0" autoPict="0">
                <anchor moveWithCells="1">
                  <from>
                    <xdr:col>5</xdr:col>
                    <xdr:colOff>495300</xdr:colOff>
                    <xdr:row>10</xdr:row>
                    <xdr:rowOff>28575</xdr:rowOff>
                  </from>
                  <to>
                    <xdr:col>5</xdr:col>
                    <xdr:colOff>1362075</xdr:colOff>
                    <xdr:row>10</xdr:row>
                    <xdr:rowOff>238125</xdr:rowOff>
                  </to>
                </anchor>
              </controlPr>
            </control>
          </mc:Choice>
        </mc:AlternateContent>
        <mc:AlternateContent xmlns:mc="http://schemas.openxmlformats.org/markup-compatibility/2006">
          <mc:Choice Requires="x14">
            <control shapeId="6158" r:id="rId15" name="Check Box 14">
              <controlPr defaultSize="0" autoFill="0" autoLine="0" autoPict="0">
                <anchor moveWithCells="1">
                  <from>
                    <xdr:col>3</xdr:col>
                    <xdr:colOff>533400</xdr:colOff>
                    <xdr:row>10</xdr:row>
                    <xdr:rowOff>28575</xdr:rowOff>
                  </from>
                  <to>
                    <xdr:col>4</xdr:col>
                    <xdr:colOff>9525</xdr:colOff>
                    <xdr:row>10</xdr:row>
                    <xdr:rowOff>238125</xdr:rowOff>
                  </to>
                </anchor>
              </controlPr>
            </control>
          </mc:Choice>
        </mc:AlternateContent>
        <mc:AlternateContent xmlns:mc="http://schemas.openxmlformats.org/markup-compatibility/2006">
          <mc:Choice Requires="x14">
            <control shapeId="6160" r:id="rId16" name="Check Box 16">
              <controlPr defaultSize="0" autoFill="0" autoLine="0" autoPict="0">
                <anchor moveWithCells="1">
                  <from>
                    <xdr:col>3</xdr:col>
                    <xdr:colOff>533400</xdr:colOff>
                    <xdr:row>11</xdr:row>
                    <xdr:rowOff>38100</xdr:rowOff>
                  </from>
                  <to>
                    <xdr:col>4</xdr:col>
                    <xdr:colOff>9525</xdr:colOff>
                    <xdr:row>11</xdr:row>
                    <xdr:rowOff>247650</xdr:rowOff>
                  </to>
                </anchor>
              </controlPr>
            </control>
          </mc:Choice>
        </mc:AlternateContent>
        <mc:AlternateContent xmlns:mc="http://schemas.openxmlformats.org/markup-compatibility/2006">
          <mc:Choice Requires="x14">
            <control shapeId="6161" r:id="rId17" name="Check Box 17">
              <controlPr defaultSize="0" autoFill="0" autoLine="0" autoPict="0">
                <anchor moveWithCells="1">
                  <from>
                    <xdr:col>4</xdr:col>
                    <xdr:colOff>523875</xdr:colOff>
                    <xdr:row>11</xdr:row>
                    <xdr:rowOff>38100</xdr:rowOff>
                  </from>
                  <to>
                    <xdr:col>5</xdr:col>
                    <xdr:colOff>0</xdr:colOff>
                    <xdr:row>11</xdr:row>
                    <xdr:rowOff>247650</xdr:rowOff>
                  </to>
                </anchor>
              </controlPr>
            </control>
          </mc:Choice>
        </mc:AlternateContent>
        <mc:AlternateContent xmlns:mc="http://schemas.openxmlformats.org/markup-compatibility/2006">
          <mc:Choice Requires="x14">
            <control shapeId="6162" r:id="rId18" name="Check Box 18">
              <controlPr defaultSize="0" autoFill="0" autoLine="0" autoPict="0">
                <anchor moveWithCells="1">
                  <from>
                    <xdr:col>5</xdr:col>
                    <xdr:colOff>495300</xdr:colOff>
                    <xdr:row>11</xdr:row>
                    <xdr:rowOff>19050</xdr:rowOff>
                  </from>
                  <to>
                    <xdr:col>5</xdr:col>
                    <xdr:colOff>1362075</xdr:colOff>
                    <xdr:row>11</xdr:row>
                    <xdr:rowOff>228600</xdr:rowOff>
                  </to>
                </anchor>
              </controlPr>
            </control>
          </mc:Choice>
        </mc:AlternateContent>
        <mc:AlternateContent xmlns:mc="http://schemas.openxmlformats.org/markup-compatibility/2006">
          <mc:Choice Requires="x14">
            <control shapeId="6175" r:id="rId19" name="Check Box 31">
              <controlPr defaultSize="0" autoFill="0" autoLine="0" autoPict="0">
                <anchor moveWithCells="1">
                  <from>
                    <xdr:col>3</xdr:col>
                    <xdr:colOff>523875</xdr:colOff>
                    <xdr:row>15</xdr:row>
                    <xdr:rowOff>28575</xdr:rowOff>
                  </from>
                  <to>
                    <xdr:col>4</xdr:col>
                    <xdr:colOff>0</xdr:colOff>
                    <xdr:row>15</xdr:row>
                    <xdr:rowOff>238125</xdr:rowOff>
                  </to>
                </anchor>
              </controlPr>
            </control>
          </mc:Choice>
        </mc:AlternateContent>
        <mc:AlternateContent xmlns:mc="http://schemas.openxmlformats.org/markup-compatibility/2006">
          <mc:Choice Requires="x14">
            <control shapeId="6176" r:id="rId20" name="Check Box 32">
              <controlPr defaultSize="0" autoFill="0" autoLine="0" autoPict="0">
                <anchor moveWithCells="1">
                  <from>
                    <xdr:col>4</xdr:col>
                    <xdr:colOff>523875</xdr:colOff>
                    <xdr:row>15</xdr:row>
                    <xdr:rowOff>19050</xdr:rowOff>
                  </from>
                  <to>
                    <xdr:col>5</xdr:col>
                    <xdr:colOff>0</xdr:colOff>
                    <xdr:row>15</xdr:row>
                    <xdr:rowOff>228600</xdr:rowOff>
                  </to>
                </anchor>
              </controlPr>
            </control>
          </mc:Choice>
        </mc:AlternateContent>
        <mc:AlternateContent xmlns:mc="http://schemas.openxmlformats.org/markup-compatibility/2006">
          <mc:Choice Requires="x14">
            <control shapeId="6177" r:id="rId21" name="Check Box 33">
              <controlPr defaultSize="0" autoFill="0" autoLine="0" autoPict="0">
                <anchor moveWithCells="1">
                  <from>
                    <xdr:col>5</xdr:col>
                    <xdr:colOff>495300</xdr:colOff>
                    <xdr:row>15</xdr:row>
                    <xdr:rowOff>38100</xdr:rowOff>
                  </from>
                  <to>
                    <xdr:col>5</xdr:col>
                    <xdr:colOff>1352550</xdr:colOff>
                    <xdr:row>15</xdr:row>
                    <xdr:rowOff>247650</xdr:rowOff>
                  </to>
                </anchor>
              </controlPr>
            </control>
          </mc:Choice>
        </mc:AlternateContent>
        <mc:AlternateContent xmlns:mc="http://schemas.openxmlformats.org/markup-compatibility/2006">
          <mc:Choice Requires="x14">
            <control shapeId="6178" r:id="rId22" name="Check Box 34">
              <controlPr defaultSize="0" autoFill="0" autoLine="0" autoPict="0">
                <anchor moveWithCells="1">
                  <from>
                    <xdr:col>3</xdr:col>
                    <xdr:colOff>533400</xdr:colOff>
                    <xdr:row>16</xdr:row>
                    <xdr:rowOff>38100</xdr:rowOff>
                  </from>
                  <to>
                    <xdr:col>4</xdr:col>
                    <xdr:colOff>9525</xdr:colOff>
                    <xdr:row>16</xdr:row>
                    <xdr:rowOff>247650</xdr:rowOff>
                  </to>
                </anchor>
              </controlPr>
            </control>
          </mc:Choice>
        </mc:AlternateContent>
        <mc:AlternateContent xmlns:mc="http://schemas.openxmlformats.org/markup-compatibility/2006">
          <mc:Choice Requires="x14">
            <control shapeId="6179" r:id="rId23" name="Check Box 35">
              <controlPr defaultSize="0" autoFill="0" autoLine="0" autoPict="0">
                <anchor moveWithCells="1">
                  <from>
                    <xdr:col>4</xdr:col>
                    <xdr:colOff>523875</xdr:colOff>
                    <xdr:row>16</xdr:row>
                    <xdr:rowOff>47625</xdr:rowOff>
                  </from>
                  <to>
                    <xdr:col>5</xdr:col>
                    <xdr:colOff>0</xdr:colOff>
                    <xdr:row>16</xdr:row>
                    <xdr:rowOff>257175</xdr:rowOff>
                  </to>
                </anchor>
              </controlPr>
            </control>
          </mc:Choice>
        </mc:AlternateContent>
        <mc:AlternateContent xmlns:mc="http://schemas.openxmlformats.org/markup-compatibility/2006">
          <mc:Choice Requires="x14">
            <control shapeId="6180" r:id="rId24" name="Check Box 36">
              <controlPr defaultSize="0" autoFill="0" autoLine="0" autoPict="0">
                <anchor moveWithCells="1">
                  <from>
                    <xdr:col>5</xdr:col>
                    <xdr:colOff>495300</xdr:colOff>
                    <xdr:row>16</xdr:row>
                    <xdr:rowOff>28575</xdr:rowOff>
                  </from>
                  <to>
                    <xdr:col>5</xdr:col>
                    <xdr:colOff>1362075</xdr:colOff>
                    <xdr:row>16</xdr:row>
                    <xdr:rowOff>238125</xdr:rowOff>
                  </to>
                </anchor>
              </controlPr>
            </control>
          </mc:Choice>
        </mc:AlternateContent>
        <mc:AlternateContent xmlns:mc="http://schemas.openxmlformats.org/markup-compatibility/2006">
          <mc:Choice Requires="x14">
            <control shapeId="6181" r:id="rId25" name="Check Box 37">
              <controlPr defaultSize="0" autoFill="0" autoLine="0" autoPict="0">
                <anchor moveWithCells="1">
                  <from>
                    <xdr:col>3</xdr:col>
                    <xdr:colOff>533400</xdr:colOff>
                    <xdr:row>17</xdr:row>
                    <xdr:rowOff>28575</xdr:rowOff>
                  </from>
                  <to>
                    <xdr:col>4</xdr:col>
                    <xdr:colOff>9525</xdr:colOff>
                    <xdr:row>17</xdr:row>
                    <xdr:rowOff>238125</xdr:rowOff>
                  </to>
                </anchor>
              </controlPr>
            </control>
          </mc:Choice>
        </mc:AlternateContent>
        <mc:AlternateContent xmlns:mc="http://schemas.openxmlformats.org/markup-compatibility/2006">
          <mc:Choice Requires="x14">
            <control shapeId="6182" r:id="rId26" name="Check Box 38">
              <controlPr defaultSize="0" autoFill="0" autoLine="0" autoPict="0">
                <anchor moveWithCells="1">
                  <from>
                    <xdr:col>4</xdr:col>
                    <xdr:colOff>523875</xdr:colOff>
                    <xdr:row>17</xdr:row>
                    <xdr:rowOff>28575</xdr:rowOff>
                  </from>
                  <to>
                    <xdr:col>5</xdr:col>
                    <xdr:colOff>0</xdr:colOff>
                    <xdr:row>17</xdr:row>
                    <xdr:rowOff>238125</xdr:rowOff>
                  </to>
                </anchor>
              </controlPr>
            </control>
          </mc:Choice>
        </mc:AlternateContent>
        <mc:AlternateContent xmlns:mc="http://schemas.openxmlformats.org/markup-compatibility/2006">
          <mc:Choice Requires="x14">
            <control shapeId="6183" r:id="rId27" name="Check Box 39">
              <controlPr defaultSize="0" autoFill="0" autoLine="0" autoPict="0">
                <anchor moveWithCells="1">
                  <from>
                    <xdr:col>5</xdr:col>
                    <xdr:colOff>504825</xdr:colOff>
                    <xdr:row>17</xdr:row>
                    <xdr:rowOff>28575</xdr:rowOff>
                  </from>
                  <to>
                    <xdr:col>5</xdr:col>
                    <xdr:colOff>1362075</xdr:colOff>
                    <xdr:row>17</xdr:row>
                    <xdr:rowOff>238125</xdr:rowOff>
                  </to>
                </anchor>
              </controlPr>
            </control>
          </mc:Choice>
        </mc:AlternateContent>
        <mc:AlternateContent xmlns:mc="http://schemas.openxmlformats.org/markup-compatibility/2006">
          <mc:Choice Requires="x14">
            <control shapeId="6184" r:id="rId28" name="Check Box 40">
              <controlPr defaultSize="0" autoFill="0" autoLine="0" autoPict="0">
                <anchor moveWithCells="1">
                  <from>
                    <xdr:col>3</xdr:col>
                    <xdr:colOff>523875</xdr:colOff>
                    <xdr:row>18</xdr:row>
                    <xdr:rowOff>28575</xdr:rowOff>
                  </from>
                  <to>
                    <xdr:col>4</xdr:col>
                    <xdr:colOff>0</xdr:colOff>
                    <xdr:row>18</xdr:row>
                    <xdr:rowOff>238125</xdr:rowOff>
                  </to>
                </anchor>
              </controlPr>
            </control>
          </mc:Choice>
        </mc:AlternateContent>
        <mc:AlternateContent xmlns:mc="http://schemas.openxmlformats.org/markup-compatibility/2006">
          <mc:Choice Requires="x14">
            <control shapeId="6185" r:id="rId29" name="Check Box 41">
              <controlPr defaultSize="0" autoFill="0" autoLine="0" autoPict="0">
                <anchor moveWithCells="1">
                  <from>
                    <xdr:col>4</xdr:col>
                    <xdr:colOff>533400</xdr:colOff>
                    <xdr:row>18</xdr:row>
                    <xdr:rowOff>28575</xdr:rowOff>
                  </from>
                  <to>
                    <xdr:col>5</xdr:col>
                    <xdr:colOff>0</xdr:colOff>
                    <xdr:row>18</xdr:row>
                    <xdr:rowOff>238125</xdr:rowOff>
                  </to>
                </anchor>
              </controlPr>
            </control>
          </mc:Choice>
        </mc:AlternateContent>
        <mc:AlternateContent xmlns:mc="http://schemas.openxmlformats.org/markup-compatibility/2006">
          <mc:Choice Requires="x14">
            <control shapeId="6186" r:id="rId30" name="Check Box 42">
              <controlPr defaultSize="0" autoFill="0" autoLine="0" autoPict="0">
                <anchor moveWithCells="1">
                  <from>
                    <xdr:col>5</xdr:col>
                    <xdr:colOff>495300</xdr:colOff>
                    <xdr:row>18</xdr:row>
                    <xdr:rowOff>28575</xdr:rowOff>
                  </from>
                  <to>
                    <xdr:col>5</xdr:col>
                    <xdr:colOff>1352550</xdr:colOff>
                    <xdr:row>18</xdr:row>
                    <xdr:rowOff>238125</xdr:rowOff>
                  </to>
                </anchor>
              </controlPr>
            </control>
          </mc:Choice>
        </mc:AlternateContent>
        <mc:AlternateContent xmlns:mc="http://schemas.openxmlformats.org/markup-compatibility/2006">
          <mc:Choice Requires="x14">
            <control shapeId="6187" r:id="rId31" name="Check Box 43">
              <controlPr defaultSize="0" autoFill="0" autoLine="0" autoPict="0">
                <anchor moveWithCells="1">
                  <from>
                    <xdr:col>3</xdr:col>
                    <xdr:colOff>523875</xdr:colOff>
                    <xdr:row>19</xdr:row>
                    <xdr:rowOff>38100</xdr:rowOff>
                  </from>
                  <to>
                    <xdr:col>4</xdr:col>
                    <xdr:colOff>0</xdr:colOff>
                    <xdr:row>19</xdr:row>
                    <xdr:rowOff>247650</xdr:rowOff>
                  </to>
                </anchor>
              </controlPr>
            </control>
          </mc:Choice>
        </mc:AlternateContent>
        <mc:AlternateContent xmlns:mc="http://schemas.openxmlformats.org/markup-compatibility/2006">
          <mc:Choice Requires="x14">
            <control shapeId="6188" r:id="rId32" name="Check Box 44">
              <controlPr defaultSize="0" autoFill="0" autoLine="0" autoPict="0">
                <anchor moveWithCells="1">
                  <from>
                    <xdr:col>4</xdr:col>
                    <xdr:colOff>533400</xdr:colOff>
                    <xdr:row>19</xdr:row>
                    <xdr:rowOff>28575</xdr:rowOff>
                  </from>
                  <to>
                    <xdr:col>5</xdr:col>
                    <xdr:colOff>9525</xdr:colOff>
                    <xdr:row>19</xdr:row>
                    <xdr:rowOff>238125</xdr:rowOff>
                  </to>
                </anchor>
              </controlPr>
            </control>
          </mc:Choice>
        </mc:AlternateContent>
        <mc:AlternateContent xmlns:mc="http://schemas.openxmlformats.org/markup-compatibility/2006">
          <mc:Choice Requires="x14">
            <control shapeId="6189" r:id="rId33" name="Check Box 45">
              <controlPr defaultSize="0" autoFill="0" autoLine="0" autoPict="0">
                <anchor moveWithCells="1">
                  <from>
                    <xdr:col>5</xdr:col>
                    <xdr:colOff>495300</xdr:colOff>
                    <xdr:row>19</xdr:row>
                    <xdr:rowOff>38100</xdr:rowOff>
                  </from>
                  <to>
                    <xdr:col>5</xdr:col>
                    <xdr:colOff>1352550</xdr:colOff>
                    <xdr:row>19</xdr:row>
                    <xdr:rowOff>247650</xdr:rowOff>
                  </to>
                </anchor>
              </controlPr>
            </control>
          </mc:Choice>
        </mc:AlternateContent>
        <mc:AlternateContent xmlns:mc="http://schemas.openxmlformats.org/markup-compatibility/2006">
          <mc:Choice Requires="x14">
            <control shapeId="6190" r:id="rId34" name="Check Box 46">
              <controlPr defaultSize="0" autoFill="0" autoLine="0" autoPict="0">
                <anchor moveWithCells="1">
                  <from>
                    <xdr:col>3</xdr:col>
                    <xdr:colOff>533400</xdr:colOff>
                    <xdr:row>20</xdr:row>
                    <xdr:rowOff>38100</xdr:rowOff>
                  </from>
                  <to>
                    <xdr:col>4</xdr:col>
                    <xdr:colOff>9525</xdr:colOff>
                    <xdr:row>20</xdr:row>
                    <xdr:rowOff>247650</xdr:rowOff>
                  </to>
                </anchor>
              </controlPr>
            </control>
          </mc:Choice>
        </mc:AlternateContent>
        <mc:AlternateContent xmlns:mc="http://schemas.openxmlformats.org/markup-compatibility/2006">
          <mc:Choice Requires="x14">
            <control shapeId="6191" r:id="rId35" name="Check Box 47">
              <controlPr defaultSize="0" autoFill="0" autoLine="0" autoPict="0">
                <anchor moveWithCells="1">
                  <from>
                    <xdr:col>4</xdr:col>
                    <xdr:colOff>523875</xdr:colOff>
                    <xdr:row>20</xdr:row>
                    <xdr:rowOff>19050</xdr:rowOff>
                  </from>
                  <to>
                    <xdr:col>5</xdr:col>
                    <xdr:colOff>0</xdr:colOff>
                    <xdr:row>20</xdr:row>
                    <xdr:rowOff>228600</xdr:rowOff>
                  </to>
                </anchor>
              </controlPr>
            </control>
          </mc:Choice>
        </mc:AlternateContent>
        <mc:AlternateContent xmlns:mc="http://schemas.openxmlformats.org/markup-compatibility/2006">
          <mc:Choice Requires="x14">
            <control shapeId="6192" r:id="rId36" name="Check Box 48">
              <controlPr defaultSize="0" autoFill="0" autoLine="0" autoPict="0">
                <anchor moveWithCells="1">
                  <from>
                    <xdr:col>5</xdr:col>
                    <xdr:colOff>495300</xdr:colOff>
                    <xdr:row>20</xdr:row>
                    <xdr:rowOff>28575</xdr:rowOff>
                  </from>
                  <to>
                    <xdr:col>5</xdr:col>
                    <xdr:colOff>1352550</xdr:colOff>
                    <xdr:row>20</xdr:row>
                    <xdr:rowOff>238125</xdr:rowOff>
                  </to>
                </anchor>
              </controlPr>
            </control>
          </mc:Choice>
        </mc:AlternateContent>
        <mc:AlternateContent xmlns:mc="http://schemas.openxmlformats.org/markup-compatibility/2006">
          <mc:Choice Requires="x14">
            <control shapeId="6193" r:id="rId37" name="Check Box 49">
              <controlPr defaultSize="0" autoFill="0" autoLine="0" autoPict="0">
                <anchor moveWithCells="1">
                  <from>
                    <xdr:col>3</xdr:col>
                    <xdr:colOff>533400</xdr:colOff>
                    <xdr:row>21</xdr:row>
                    <xdr:rowOff>28575</xdr:rowOff>
                  </from>
                  <to>
                    <xdr:col>4</xdr:col>
                    <xdr:colOff>9525</xdr:colOff>
                    <xdr:row>21</xdr:row>
                    <xdr:rowOff>238125</xdr:rowOff>
                  </to>
                </anchor>
              </controlPr>
            </control>
          </mc:Choice>
        </mc:AlternateContent>
        <mc:AlternateContent xmlns:mc="http://schemas.openxmlformats.org/markup-compatibility/2006">
          <mc:Choice Requires="x14">
            <control shapeId="6194" r:id="rId38" name="Check Box 50">
              <controlPr defaultSize="0" autoFill="0" autoLine="0" autoPict="0">
                <anchor moveWithCells="1">
                  <from>
                    <xdr:col>4</xdr:col>
                    <xdr:colOff>533400</xdr:colOff>
                    <xdr:row>21</xdr:row>
                    <xdr:rowOff>38100</xdr:rowOff>
                  </from>
                  <to>
                    <xdr:col>5</xdr:col>
                    <xdr:colOff>9525</xdr:colOff>
                    <xdr:row>21</xdr:row>
                    <xdr:rowOff>247650</xdr:rowOff>
                  </to>
                </anchor>
              </controlPr>
            </control>
          </mc:Choice>
        </mc:AlternateContent>
        <mc:AlternateContent xmlns:mc="http://schemas.openxmlformats.org/markup-compatibility/2006">
          <mc:Choice Requires="x14">
            <control shapeId="6195" r:id="rId39" name="Check Box 51">
              <controlPr defaultSize="0" autoFill="0" autoLine="0" autoPict="0">
                <anchor moveWithCells="1">
                  <from>
                    <xdr:col>5</xdr:col>
                    <xdr:colOff>495300</xdr:colOff>
                    <xdr:row>21</xdr:row>
                    <xdr:rowOff>38100</xdr:rowOff>
                  </from>
                  <to>
                    <xdr:col>5</xdr:col>
                    <xdr:colOff>1352550</xdr:colOff>
                    <xdr:row>21</xdr:row>
                    <xdr:rowOff>247650</xdr:rowOff>
                  </to>
                </anchor>
              </controlPr>
            </control>
          </mc:Choice>
        </mc:AlternateContent>
        <mc:AlternateContent xmlns:mc="http://schemas.openxmlformats.org/markup-compatibility/2006">
          <mc:Choice Requires="x14">
            <control shapeId="6196" r:id="rId40" name="Check Box 52">
              <controlPr defaultSize="0" autoFill="0" autoLine="0" autoPict="0">
                <anchor moveWithCells="1">
                  <from>
                    <xdr:col>3</xdr:col>
                    <xdr:colOff>523875</xdr:colOff>
                    <xdr:row>22</xdr:row>
                    <xdr:rowOff>28575</xdr:rowOff>
                  </from>
                  <to>
                    <xdr:col>4</xdr:col>
                    <xdr:colOff>0</xdr:colOff>
                    <xdr:row>22</xdr:row>
                    <xdr:rowOff>238125</xdr:rowOff>
                  </to>
                </anchor>
              </controlPr>
            </control>
          </mc:Choice>
        </mc:AlternateContent>
        <mc:AlternateContent xmlns:mc="http://schemas.openxmlformats.org/markup-compatibility/2006">
          <mc:Choice Requires="x14">
            <control shapeId="6197" r:id="rId41" name="Check Box 53">
              <controlPr defaultSize="0" autoFill="0" autoLine="0" autoPict="0">
                <anchor moveWithCells="1">
                  <from>
                    <xdr:col>4</xdr:col>
                    <xdr:colOff>533400</xdr:colOff>
                    <xdr:row>22</xdr:row>
                    <xdr:rowOff>38100</xdr:rowOff>
                  </from>
                  <to>
                    <xdr:col>5</xdr:col>
                    <xdr:colOff>9525</xdr:colOff>
                    <xdr:row>22</xdr:row>
                    <xdr:rowOff>247650</xdr:rowOff>
                  </to>
                </anchor>
              </controlPr>
            </control>
          </mc:Choice>
        </mc:AlternateContent>
        <mc:AlternateContent xmlns:mc="http://schemas.openxmlformats.org/markup-compatibility/2006">
          <mc:Choice Requires="x14">
            <control shapeId="6198" r:id="rId42" name="Check Box 54">
              <controlPr defaultSize="0" autoFill="0" autoLine="0" autoPict="0">
                <anchor moveWithCells="1">
                  <from>
                    <xdr:col>5</xdr:col>
                    <xdr:colOff>495300</xdr:colOff>
                    <xdr:row>22</xdr:row>
                    <xdr:rowOff>38100</xdr:rowOff>
                  </from>
                  <to>
                    <xdr:col>5</xdr:col>
                    <xdr:colOff>1352550</xdr:colOff>
                    <xdr:row>22</xdr:row>
                    <xdr:rowOff>247650</xdr:rowOff>
                  </to>
                </anchor>
              </controlPr>
            </control>
          </mc:Choice>
        </mc:AlternateContent>
        <mc:AlternateContent xmlns:mc="http://schemas.openxmlformats.org/markup-compatibility/2006">
          <mc:Choice Requires="x14">
            <control shapeId="6199" r:id="rId43" name="Check Box 55">
              <controlPr defaultSize="0" autoFill="0" autoLine="0" autoPict="0">
                <anchor moveWithCells="1">
                  <from>
                    <xdr:col>3</xdr:col>
                    <xdr:colOff>523875</xdr:colOff>
                    <xdr:row>23</xdr:row>
                    <xdr:rowOff>38100</xdr:rowOff>
                  </from>
                  <to>
                    <xdr:col>4</xdr:col>
                    <xdr:colOff>0</xdr:colOff>
                    <xdr:row>23</xdr:row>
                    <xdr:rowOff>247650</xdr:rowOff>
                  </to>
                </anchor>
              </controlPr>
            </control>
          </mc:Choice>
        </mc:AlternateContent>
        <mc:AlternateContent xmlns:mc="http://schemas.openxmlformats.org/markup-compatibility/2006">
          <mc:Choice Requires="x14">
            <control shapeId="6200" r:id="rId44" name="Check Box 56">
              <controlPr defaultSize="0" autoFill="0" autoLine="0" autoPict="0">
                <anchor moveWithCells="1">
                  <from>
                    <xdr:col>4</xdr:col>
                    <xdr:colOff>533400</xdr:colOff>
                    <xdr:row>23</xdr:row>
                    <xdr:rowOff>38100</xdr:rowOff>
                  </from>
                  <to>
                    <xdr:col>5</xdr:col>
                    <xdr:colOff>9525</xdr:colOff>
                    <xdr:row>23</xdr:row>
                    <xdr:rowOff>247650</xdr:rowOff>
                  </to>
                </anchor>
              </controlPr>
            </control>
          </mc:Choice>
        </mc:AlternateContent>
        <mc:AlternateContent xmlns:mc="http://schemas.openxmlformats.org/markup-compatibility/2006">
          <mc:Choice Requires="x14">
            <control shapeId="6201" r:id="rId45" name="Check Box 57">
              <controlPr defaultSize="0" autoFill="0" autoLine="0" autoPict="0">
                <anchor moveWithCells="1">
                  <from>
                    <xdr:col>5</xdr:col>
                    <xdr:colOff>495300</xdr:colOff>
                    <xdr:row>23</xdr:row>
                    <xdr:rowOff>28575</xdr:rowOff>
                  </from>
                  <to>
                    <xdr:col>5</xdr:col>
                    <xdr:colOff>1352550</xdr:colOff>
                    <xdr:row>23</xdr:row>
                    <xdr:rowOff>238125</xdr:rowOff>
                  </to>
                </anchor>
              </controlPr>
            </control>
          </mc:Choice>
        </mc:AlternateContent>
        <mc:AlternateContent xmlns:mc="http://schemas.openxmlformats.org/markup-compatibility/2006">
          <mc:Choice Requires="x14">
            <control shapeId="6202" r:id="rId46" name="Check Box 58">
              <controlPr defaultSize="0" autoFill="0" autoLine="0" autoPict="0">
                <anchor moveWithCells="1">
                  <from>
                    <xdr:col>3</xdr:col>
                    <xdr:colOff>523875</xdr:colOff>
                    <xdr:row>24</xdr:row>
                    <xdr:rowOff>38100</xdr:rowOff>
                  </from>
                  <to>
                    <xdr:col>4</xdr:col>
                    <xdr:colOff>0</xdr:colOff>
                    <xdr:row>24</xdr:row>
                    <xdr:rowOff>247650</xdr:rowOff>
                  </to>
                </anchor>
              </controlPr>
            </control>
          </mc:Choice>
        </mc:AlternateContent>
        <mc:AlternateContent xmlns:mc="http://schemas.openxmlformats.org/markup-compatibility/2006">
          <mc:Choice Requires="x14">
            <control shapeId="6203" r:id="rId47" name="Check Box 59">
              <controlPr defaultSize="0" autoFill="0" autoLine="0" autoPict="0">
                <anchor moveWithCells="1">
                  <from>
                    <xdr:col>4</xdr:col>
                    <xdr:colOff>523875</xdr:colOff>
                    <xdr:row>24</xdr:row>
                    <xdr:rowOff>38100</xdr:rowOff>
                  </from>
                  <to>
                    <xdr:col>5</xdr:col>
                    <xdr:colOff>0</xdr:colOff>
                    <xdr:row>24</xdr:row>
                    <xdr:rowOff>247650</xdr:rowOff>
                  </to>
                </anchor>
              </controlPr>
            </control>
          </mc:Choice>
        </mc:AlternateContent>
        <mc:AlternateContent xmlns:mc="http://schemas.openxmlformats.org/markup-compatibility/2006">
          <mc:Choice Requires="x14">
            <control shapeId="6204" r:id="rId48" name="Check Box 60">
              <controlPr defaultSize="0" autoFill="0" autoLine="0" autoPict="0">
                <anchor moveWithCells="1">
                  <from>
                    <xdr:col>5</xdr:col>
                    <xdr:colOff>504825</xdr:colOff>
                    <xdr:row>24</xdr:row>
                    <xdr:rowOff>38100</xdr:rowOff>
                  </from>
                  <to>
                    <xdr:col>5</xdr:col>
                    <xdr:colOff>1362075</xdr:colOff>
                    <xdr:row>24</xdr:row>
                    <xdr:rowOff>247650</xdr:rowOff>
                  </to>
                </anchor>
              </controlPr>
            </control>
          </mc:Choice>
        </mc:AlternateContent>
        <mc:AlternateContent xmlns:mc="http://schemas.openxmlformats.org/markup-compatibility/2006">
          <mc:Choice Requires="x14">
            <control shapeId="6205" r:id="rId49" name="Check Box 61">
              <controlPr defaultSize="0" autoFill="0" autoLine="0" autoPict="0">
                <anchor moveWithCells="1">
                  <from>
                    <xdr:col>3</xdr:col>
                    <xdr:colOff>514350</xdr:colOff>
                    <xdr:row>25</xdr:row>
                    <xdr:rowOff>28575</xdr:rowOff>
                  </from>
                  <to>
                    <xdr:col>3</xdr:col>
                    <xdr:colOff>1371600</xdr:colOff>
                    <xdr:row>25</xdr:row>
                    <xdr:rowOff>238125</xdr:rowOff>
                  </to>
                </anchor>
              </controlPr>
            </control>
          </mc:Choice>
        </mc:AlternateContent>
        <mc:AlternateContent xmlns:mc="http://schemas.openxmlformats.org/markup-compatibility/2006">
          <mc:Choice Requires="x14">
            <control shapeId="6206" r:id="rId50" name="Check Box 62">
              <controlPr defaultSize="0" autoFill="0" autoLine="0" autoPict="0">
                <anchor moveWithCells="1">
                  <from>
                    <xdr:col>4</xdr:col>
                    <xdr:colOff>523875</xdr:colOff>
                    <xdr:row>25</xdr:row>
                    <xdr:rowOff>19050</xdr:rowOff>
                  </from>
                  <to>
                    <xdr:col>5</xdr:col>
                    <xdr:colOff>0</xdr:colOff>
                    <xdr:row>25</xdr:row>
                    <xdr:rowOff>228600</xdr:rowOff>
                  </to>
                </anchor>
              </controlPr>
            </control>
          </mc:Choice>
        </mc:AlternateContent>
        <mc:AlternateContent xmlns:mc="http://schemas.openxmlformats.org/markup-compatibility/2006">
          <mc:Choice Requires="x14">
            <control shapeId="6207" r:id="rId51" name="Check Box 63">
              <controlPr defaultSize="0" autoFill="0" autoLine="0" autoPict="0">
                <anchor moveWithCells="1">
                  <from>
                    <xdr:col>5</xdr:col>
                    <xdr:colOff>504825</xdr:colOff>
                    <xdr:row>25</xdr:row>
                    <xdr:rowOff>38100</xdr:rowOff>
                  </from>
                  <to>
                    <xdr:col>5</xdr:col>
                    <xdr:colOff>1362075</xdr:colOff>
                    <xdr:row>25</xdr:row>
                    <xdr:rowOff>247650</xdr:rowOff>
                  </to>
                </anchor>
              </controlPr>
            </control>
          </mc:Choice>
        </mc:AlternateContent>
        <mc:AlternateContent xmlns:mc="http://schemas.openxmlformats.org/markup-compatibility/2006">
          <mc:Choice Requires="x14">
            <control shapeId="6208" r:id="rId52" name="Check Box 64">
              <controlPr defaultSize="0" autoFill="0" autoLine="0" autoPict="0">
                <anchor moveWithCells="1">
                  <from>
                    <xdr:col>3</xdr:col>
                    <xdr:colOff>514350</xdr:colOff>
                    <xdr:row>26</xdr:row>
                    <xdr:rowOff>38100</xdr:rowOff>
                  </from>
                  <to>
                    <xdr:col>3</xdr:col>
                    <xdr:colOff>1371600</xdr:colOff>
                    <xdr:row>26</xdr:row>
                    <xdr:rowOff>247650</xdr:rowOff>
                  </to>
                </anchor>
              </controlPr>
            </control>
          </mc:Choice>
        </mc:AlternateContent>
        <mc:AlternateContent xmlns:mc="http://schemas.openxmlformats.org/markup-compatibility/2006">
          <mc:Choice Requires="x14">
            <control shapeId="6209" r:id="rId53" name="Check Box 65">
              <controlPr defaultSize="0" autoFill="0" autoLine="0" autoPict="0">
                <anchor moveWithCells="1">
                  <from>
                    <xdr:col>4</xdr:col>
                    <xdr:colOff>523875</xdr:colOff>
                    <xdr:row>26</xdr:row>
                    <xdr:rowOff>28575</xdr:rowOff>
                  </from>
                  <to>
                    <xdr:col>5</xdr:col>
                    <xdr:colOff>0</xdr:colOff>
                    <xdr:row>26</xdr:row>
                    <xdr:rowOff>238125</xdr:rowOff>
                  </to>
                </anchor>
              </controlPr>
            </control>
          </mc:Choice>
        </mc:AlternateContent>
        <mc:AlternateContent xmlns:mc="http://schemas.openxmlformats.org/markup-compatibility/2006">
          <mc:Choice Requires="x14">
            <control shapeId="6210" r:id="rId54" name="Check Box 66">
              <controlPr defaultSize="0" autoFill="0" autoLine="0" autoPict="0">
                <anchor moveWithCells="1">
                  <from>
                    <xdr:col>5</xdr:col>
                    <xdr:colOff>504825</xdr:colOff>
                    <xdr:row>26</xdr:row>
                    <xdr:rowOff>28575</xdr:rowOff>
                  </from>
                  <to>
                    <xdr:col>5</xdr:col>
                    <xdr:colOff>1362075</xdr:colOff>
                    <xdr:row>26</xdr:row>
                    <xdr:rowOff>238125</xdr:rowOff>
                  </to>
                </anchor>
              </controlPr>
            </control>
          </mc:Choice>
        </mc:AlternateContent>
        <mc:AlternateContent xmlns:mc="http://schemas.openxmlformats.org/markup-compatibility/2006">
          <mc:Choice Requires="x14">
            <control shapeId="6211" r:id="rId55" name="Check Box 67">
              <controlPr defaultSize="0" autoFill="0" autoLine="0" autoPict="0">
                <anchor moveWithCells="1">
                  <from>
                    <xdr:col>3</xdr:col>
                    <xdr:colOff>514350</xdr:colOff>
                    <xdr:row>27</xdr:row>
                    <xdr:rowOff>28575</xdr:rowOff>
                  </from>
                  <to>
                    <xdr:col>3</xdr:col>
                    <xdr:colOff>1371600</xdr:colOff>
                    <xdr:row>27</xdr:row>
                    <xdr:rowOff>238125</xdr:rowOff>
                  </to>
                </anchor>
              </controlPr>
            </control>
          </mc:Choice>
        </mc:AlternateContent>
        <mc:AlternateContent xmlns:mc="http://schemas.openxmlformats.org/markup-compatibility/2006">
          <mc:Choice Requires="x14">
            <control shapeId="6212" r:id="rId56" name="Check Box 68">
              <controlPr defaultSize="0" autoFill="0" autoLine="0" autoPict="0">
                <anchor moveWithCells="1">
                  <from>
                    <xdr:col>4</xdr:col>
                    <xdr:colOff>523875</xdr:colOff>
                    <xdr:row>27</xdr:row>
                    <xdr:rowOff>28575</xdr:rowOff>
                  </from>
                  <to>
                    <xdr:col>5</xdr:col>
                    <xdr:colOff>0</xdr:colOff>
                    <xdr:row>27</xdr:row>
                    <xdr:rowOff>238125</xdr:rowOff>
                  </to>
                </anchor>
              </controlPr>
            </control>
          </mc:Choice>
        </mc:AlternateContent>
        <mc:AlternateContent xmlns:mc="http://schemas.openxmlformats.org/markup-compatibility/2006">
          <mc:Choice Requires="x14">
            <control shapeId="6213" r:id="rId57" name="Check Box 69">
              <controlPr defaultSize="0" autoFill="0" autoLine="0" autoPict="0">
                <anchor moveWithCells="1">
                  <from>
                    <xdr:col>5</xdr:col>
                    <xdr:colOff>504825</xdr:colOff>
                    <xdr:row>27</xdr:row>
                    <xdr:rowOff>38100</xdr:rowOff>
                  </from>
                  <to>
                    <xdr:col>5</xdr:col>
                    <xdr:colOff>1362075</xdr:colOff>
                    <xdr:row>27</xdr:row>
                    <xdr:rowOff>247650</xdr:rowOff>
                  </to>
                </anchor>
              </controlPr>
            </control>
          </mc:Choice>
        </mc:AlternateContent>
        <mc:AlternateContent xmlns:mc="http://schemas.openxmlformats.org/markup-compatibility/2006">
          <mc:Choice Requires="x14">
            <control shapeId="6214" r:id="rId58" name="Check Box 70">
              <controlPr defaultSize="0" autoFill="0" autoLine="0" autoPict="0">
                <anchor moveWithCells="1">
                  <from>
                    <xdr:col>3</xdr:col>
                    <xdr:colOff>523875</xdr:colOff>
                    <xdr:row>28</xdr:row>
                    <xdr:rowOff>19050</xdr:rowOff>
                  </from>
                  <to>
                    <xdr:col>3</xdr:col>
                    <xdr:colOff>1381125</xdr:colOff>
                    <xdr:row>28</xdr:row>
                    <xdr:rowOff>228600</xdr:rowOff>
                  </to>
                </anchor>
              </controlPr>
            </control>
          </mc:Choice>
        </mc:AlternateContent>
        <mc:AlternateContent xmlns:mc="http://schemas.openxmlformats.org/markup-compatibility/2006">
          <mc:Choice Requires="x14">
            <control shapeId="6215" r:id="rId59" name="Check Box 71">
              <controlPr defaultSize="0" autoFill="0" autoLine="0" autoPict="0">
                <anchor moveWithCells="1">
                  <from>
                    <xdr:col>4</xdr:col>
                    <xdr:colOff>523875</xdr:colOff>
                    <xdr:row>28</xdr:row>
                    <xdr:rowOff>19050</xdr:rowOff>
                  </from>
                  <to>
                    <xdr:col>5</xdr:col>
                    <xdr:colOff>0</xdr:colOff>
                    <xdr:row>28</xdr:row>
                    <xdr:rowOff>228600</xdr:rowOff>
                  </to>
                </anchor>
              </controlPr>
            </control>
          </mc:Choice>
        </mc:AlternateContent>
        <mc:AlternateContent xmlns:mc="http://schemas.openxmlformats.org/markup-compatibility/2006">
          <mc:Choice Requires="x14">
            <control shapeId="6216" r:id="rId60" name="Check Box 72">
              <controlPr defaultSize="0" autoFill="0" autoLine="0" autoPict="0">
                <anchor moveWithCells="1">
                  <from>
                    <xdr:col>5</xdr:col>
                    <xdr:colOff>495300</xdr:colOff>
                    <xdr:row>28</xdr:row>
                    <xdr:rowOff>38100</xdr:rowOff>
                  </from>
                  <to>
                    <xdr:col>5</xdr:col>
                    <xdr:colOff>1352550</xdr:colOff>
                    <xdr:row>28</xdr:row>
                    <xdr:rowOff>247650</xdr:rowOff>
                  </to>
                </anchor>
              </controlPr>
            </control>
          </mc:Choice>
        </mc:AlternateContent>
        <mc:AlternateContent xmlns:mc="http://schemas.openxmlformats.org/markup-compatibility/2006">
          <mc:Choice Requires="x14">
            <control shapeId="6217" r:id="rId61" name="Check Box 73">
              <controlPr defaultSize="0" autoFill="0" autoLine="0" autoPict="0">
                <anchor moveWithCells="1">
                  <from>
                    <xdr:col>3</xdr:col>
                    <xdr:colOff>523875</xdr:colOff>
                    <xdr:row>29</xdr:row>
                    <xdr:rowOff>28575</xdr:rowOff>
                  </from>
                  <to>
                    <xdr:col>4</xdr:col>
                    <xdr:colOff>0</xdr:colOff>
                    <xdr:row>29</xdr:row>
                    <xdr:rowOff>238125</xdr:rowOff>
                  </to>
                </anchor>
              </controlPr>
            </control>
          </mc:Choice>
        </mc:AlternateContent>
        <mc:AlternateContent xmlns:mc="http://schemas.openxmlformats.org/markup-compatibility/2006">
          <mc:Choice Requires="x14">
            <control shapeId="6218" r:id="rId62" name="Check Box 74">
              <controlPr defaultSize="0" autoFill="0" autoLine="0" autoPict="0">
                <anchor moveWithCells="1">
                  <from>
                    <xdr:col>3</xdr:col>
                    <xdr:colOff>523875</xdr:colOff>
                    <xdr:row>30</xdr:row>
                    <xdr:rowOff>28575</xdr:rowOff>
                  </from>
                  <to>
                    <xdr:col>4</xdr:col>
                    <xdr:colOff>0</xdr:colOff>
                    <xdr:row>30</xdr:row>
                    <xdr:rowOff>238125</xdr:rowOff>
                  </to>
                </anchor>
              </controlPr>
            </control>
          </mc:Choice>
        </mc:AlternateContent>
        <mc:AlternateContent xmlns:mc="http://schemas.openxmlformats.org/markup-compatibility/2006">
          <mc:Choice Requires="x14">
            <control shapeId="6219" r:id="rId63" name="Check Box 75">
              <controlPr defaultSize="0" autoFill="0" autoLine="0" autoPict="0">
                <anchor moveWithCells="1">
                  <from>
                    <xdr:col>3</xdr:col>
                    <xdr:colOff>523875</xdr:colOff>
                    <xdr:row>31</xdr:row>
                    <xdr:rowOff>28575</xdr:rowOff>
                  </from>
                  <to>
                    <xdr:col>4</xdr:col>
                    <xdr:colOff>0</xdr:colOff>
                    <xdr:row>31</xdr:row>
                    <xdr:rowOff>238125</xdr:rowOff>
                  </to>
                </anchor>
              </controlPr>
            </control>
          </mc:Choice>
        </mc:AlternateContent>
        <mc:AlternateContent xmlns:mc="http://schemas.openxmlformats.org/markup-compatibility/2006">
          <mc:Choice Requires="x14">
            <control shapeId="6220" r:id="rId64" name="Check Box 76">
              <controlPr defaultSize="0" autoFill="0" autoLine="0" autoPict="0">
                <anchor moveWithCells="1">
                  <from>
                    <xdr:col>4</xdr:col>
                    <xdr:colOff>533400</xdr:colOff>
                    <xdr:row>29</xdr:row>
                    <xdr:rowOff>28575</xdr:rowOff>
                  </from>
                  <to>
                    <xdr:col>5</xdr:col>
                    <xdr:colOff>9525</xdr:colOff>
                    <xdr:row>29</xdr:row>
                    <xdr:rowOff>247650</xdr:rowOff>
                  </to>
                </anchor>
              </controlPr>
            </control>
          </mc:Choice>
        </mc:AlternateContent>
        <mc:AlternateContent xmlns:mc="http://schemas.openxmlformats.org/markup-compatibility/2006">
          <mc:Choice Requires="x14">
            <control shapeId="6221" r:id="rId65" name="Check Box 77">
              <controlPr defaultSize="0" autoFill="0" autoLine="0" autoPict="0">
                <anchor moveWithCells="1">
                  <from>
                    <xdr:col>4</xdr:col>
                    <xdr:colOff>533400</xdr:colOff>
                    <xdr:row>30</xdr:row>
                    <xdr:rowOff>38100</xdr:rowOff>
                  </from>
                  <to>
                    <xdr:col>5</xdr:col>
                    <xdr:colOff>9525</xdr:colOff>
                    <xdr:row>30</xdr:row>
                    <xdr:rowOff>247650</xdr:rowOff>
                  </to>
                </anchor>
              </controlPr>
            </control>
          </mc:Choice>
        </mc:AlternateContent>
        <mc:AlternateContent xmlns:mc="http://schemas.openxmlformats.org/markup-compatibility/2006">
          <mc:Choice Requires="x14">
            <control shapeId="6222" r:id="rId66" name="Check Box 78">
              <controlPr defaultSize="0" autoFill="0" autoLine="0" autoPict="0">
                <anchor moveWithCells="1">
                  <from>
                    <xdr:col>4</xdr:col>
                    <xdr:colOff>533400</xdr:colOff>
                    <xdr:row>31</xdr:row>
                    <xdr:rowOff>28575</xdr:rowOff>
                  </from>
                  <to>
                    <xdr:col>5</xdr:col>
                    <xdr:colOff>9525</xdr:colOff>
                    <xdr:row>31</xdr:row>
                    <xdr:rowOff>238125</xdr:rowOff>
                  </to>
                </anchor>
              </controlPr>
            </control>
          </mc:Choice>
        </mc:AlternateContent>
        <mc:AlternateContent xmlns:mc="http://schemas.openxmlformats.org/markup-compatibility/2006">
          <mc:Choice Requires="x14">
            <control shapeId="6223" r:id="rId67" name="Check Box 79">
              <controlPr defaultSize="0" autoFill="0" autoLine="0" autoPict="0">
                <anchor moveWithCells="1">
                  <from>
                    <xdr:col>5</xdr:col>
                    <xdr:colOff>504825</xdr:colOff>
                    <xdr:row>29</xdr:row>
                    <xdr:rowOff>28575</xdr:rowOff>
                  </from>
                  <to>
                    <xdr:col>5</xdr:col>
                    <xdr:colOff>1362075</xdr:colOff>
                    <xdr:row>29</xdr:row>
                    <xdr:rowOff>238125</xdr:rowOff>
                  </to>
                </anchor>
              </controlPr>
            </control>
          </mc:Choice>
        </mc:AlternateContent>
        <mc:AlternateContent xmlns:mc="http://schemas.openxmlformats.org/markup-compatibility/2006">
          <mc:Choice Requires="x14">
            <control shapeId="6224" r:id="rId68" name="Check Box 80">
              <controlPr defaultSize="0" autoFill="0" autoLine="0" autoPict="0">
                <anchor moveWithCells="1">
                  <from>
                    <xdr:col>5</xdr:col>
                    <xdr:colOff>504825</xdr:colOff>
                    <xdr:row>30</xdr:row>
                    <xdr:rowOff>28575</xdr:rowOff>
                  </from>
                  <to>
                    <xdr:col>5</xdr:col>
                    <xdr:colOff>1362075</xdr:colOff>
                    <xdr:row>30</xdr:row>
                    <xdr:rowOff>238125</xdr:rowOff>
                  </to>
                </anchor>
              </controlPr>
            </control>
          </mc:Choice>
        </mc:AlternateContent>
        <mc:AlternateContent xmlns:mc="http://schemas.openxmlformats.org/markup-compatibility/2006">
          <mc:Choice Requires="x14">
            <control shapeId="6225" r:id="rId69" name="Check Box 81">
              <controlPr defaultSize="0" autoFill="0" autoLine="0" autoPict="0">
                <anchor moveWithCells="1">
                  <from>
                    <xdr:col>5</xdr:col>
                    <xdr:colOff>504825</xdr:colOff>
                    <xdr:row>31</xdr:row>
                    <xdr:rowOff>38100</xdr:rowOff>
                  </from>
                  <to>
                    <xdr:col>5</xdr:col>
                    <xdr:colOff>1362075</xdr:colOff>
                    <xdr:row>31</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7F399-3A62-409F-A01D-3F8AB871C551}">
  <dimension ref="A1:M53"/>
  <sheetViews>
    <sheetView showGridLines="0" zoomScale="90" zoomScaleNormal="90" workbookViewId="0">
      <selection activeCell="J8" sqref="J8"/>
    </sheetView>
  </sheetViews>
  <sheetFormatPr defaultRowHeight="15" x14ac:dyDescent="0.25"/>
  <cols>
    <col min="1" max="1" width="10.28515625" style="147" customWidth="1"/>
    <col min="2" max="2" width="19.7109375" style="147" customWidth="1"/>
    <col min="3" max="3" width="23.5703125" style="147" customWidth="1"/>
    <col min="4" max="4" width="18.7109375" style="147" customWidth="1"/>
    <col min="5" max="5" width="28.5703125" style="147" customWidth="1"/>
    <col min="6" max="8" width="18.7109375" style="147" customWidth="1"/>
    <col min="9" max="9" width="22.140625" style="147" customWidth="1"/>
    <col min="10" max="10" width="23.42578125" style="147" customWidth="1"/>
    <col min="11" max="11" width="18.7109375" style="147" customWidth="1"/>
    <col min="12" max="12" width="10.7109375" style="147" customWidth="1"/>
    <col min="13" max="13" width="14.28515625" style="147" customWidth="1"/>
    <col min="14" max="18" width="23.5703125" style="147" customWidth="1"/>
    <col min="19" max="19" width="15.7109375" style="147" customWidth="1"/>
    <col min="20" max="29" width="14.7109375" style="147" customWidth="1"/>
    <col min="30" max="16384" width="9.140625" style="147"/>
  </cols>
  <sheetData>
    <row r="1" spans="1:12" s="391" customFormat="1" ht="33.75" customHeight="1" thickBot="1" x14ac:dyDescent="0.3">
      <c r="A1" s="390"/>
      <c r="B1" s="794" t="s">
        <v>551</v>
      </c>
      <c r="C1" s="795"/>
      <c r="D1" s="795"/>
      <c r="E1" s="795"/>
      <c r="F1" s="795"/>
      <c r="G1" s="795"/>
      <c r="H1" s="795"/>
      <c r="I1" s="795"/>
      <c r="J1" s="795"/>
      <c r="K1" s="795"/>
      <c r="L1" s="796"/>
    </row>
    <row r="2" spans="1:12" s="391" customFormat="1" x14ac:dyDescent="0.25">
      <c r="A2" s="390"/>
      <c r="B2" s="797" t="s">
        <v>49</v>
      </c>
      <c r="C2" s="798"/>
      <c r="D2" s="798"/>
      <c r="E2" s="798"/>
      <c r="F2" s="798"/>
      <c r="G2" s="798"/>
      <c r="H2" s="798"/>
      <c r="I2" s="798"/>
      <c r="J2" s="798"/>
      <c r="K2" s="798"/>
      <c r="L2" s="799"/>
    </row>
    <row r="3" spans="1:12" s="391" customFormat="1" ht="18.75" x14ac:dyDescent="0.25">
      <c r="A3" s="390" t="s">
        <v>192</v>
      </c>
      <c r="B3" s="709" t="s">
        <v>193</v>
      </c>
      <c r="C3" s="710"/>
      <c r="D3" s="710"/>
      <c r="E3" s="710"/>
      <c r="F3" s="710"/>
      <c r="G3" s="710"/>
      <c r="H3" s="710"/>
      <c r="I3" s="710"/>
      <c r="J3" s="710"/>
      <c r="K3" s="710"/>
      <c r="L3" s="711"/>
    </row>
    <row r="4" spans="1:12" s="391" customFormat="1" ht="22.5" customHeight="1" x14ac:dyDescent="0.25">
      <c r="A4" s="390"/>
      <c r="B4" s="800" t="s">
        <v>487</v>
      </c>
      <c r="C4" s="801"/>
      <c r="D4" s="801"/>
      <c r="E4" s="801"/>
      <c r="F4" s="801"/>
      <c r="G4" s="801"/>
      <c r="H4" s="801"/>
      <c r="I4" s="801"/>
      <c r="J4" s="801"/>
      <c r="K4" s="801"/>
      <c r="L4" s="802"/>
    </row>
    <row r="5" spans="1:12" s="391" customFormat="1" ht="9.9499999999999993" customHeight="1" x14ac:dyDescent="0.25">
      <c r="A5" s="390"/>
      <c r="B5" s="803"/>
      <c r="C5" s="804"/>
      <c r="D5" s="804"/>
      <c r="E5" s="804"/>
      <c r="F5" s="804"/>
      <c r="G5" s="804"/>
      <c r="H5" s="804"/>
      <c r="I5" s="804"/>
      <c r="J5" s="804"/>
      <c r="K5" s="804"/>
      <c r="L5" s="805"/>
    </row>
    <row r="6" spans="1:12" s="397" customFormat="1" ht="21" customHeight="1" x14ac:dyDescent="0.25">
      <c r="A6" s="392"/>
      <c r="B6" s="393"/>
      <c r="C6" s="394" t="s">
        <v>194</v>
      </c>
      <c r="D6" s="395"/>
      <c r="E6" s="789" t="s">
        <v>195</v>
      </c>
      <c r="F6" s="790"/>
      <c r="G6" s="395"/>
      <c r="H6" s="806" t="s">
        <v>196</v>
      </c>
      <c r="I6" s="807"/>
      <c r="J6" s="808"/>
      <c r="K6" s="395"/>
      <c r="L6" s="396"/>
    </row>
    <row r="7" spans="1:12" s="391" customFormat="1" ht="15" customHeight="1" x14ac:dyDescent="0.25">
      <c r="A7" s="390"/>
      <c r="B7" s="398"/>
      <c r="C7" s="399">
        <f>'Tab 1-Development Info'!K13</f>
        <v>0</v>
      </c>
      <c r="D7" s="400"/>
      <c r="E7" s="401" t="s">
        <v>197</v>
      </c>
      <c r="F7" s="401" t="s">
        <v>198</v>
      </c>
      <c r="G7" s="400"/>
      <c r="H7" s="402" t="s">
        <v>196</v>
      </c>
      <c r="I7" s="402" t="s">
        <v>485</v>
      </c>
      <c r="J7" s="402" t="s">
        <v>486</v>
      </c>
      <c r="K7" s="403"/>
      <c r="L7" s="404"/>
    </row>
    <row r="8" spans="1:12" ht="15" customHeight="1" x14ac:dyDescent="0.25">
      <c r="A8" s="161"/>
      <c r="B8" s="372"/>
      <c r="C8" s="373" t="s">
        <v>199</v>
      </c>
      <c r="D8" s="161"/>
      <c r="E8" s="374" t="s">
        <v>433</v>
      </c>
      <c r="F8" s="156"/>
      <c r="G8" s="159"/>
      <c r="H8" s="374" t="s">
        <v>200</v>
      </c>
      <c r="I8" s="156"/>
      <c r="J8" s="156"/>
      <c r="K8" s="371"/>
      <c r="L8" s="375"/>
    </row>
    <row r="9" spans="1:12" ht="15" customHeight="1" x14ac:dyDescent="0.25">
      <c r="A9" s="161"/>
      <c r="B9" s="158"/>
      <c r="C9" s="262"/>
      <c r="D9" s="161"/>
      <c r="E9" s="374" t="s">
        <v>201</v>
      </c>
      <c r="F9" s="156"/>
      <c r="G9" s="159"/>
      <c r="H9" s="374" t="s">
        <v>202</v>
      </c>
      <c r="I9" s="156"/>
      <c r="J9" s="156"/>
      <c r="K9" s="370"/>
      <c r="L9" s="375"/>
    </row>
    <row r="10" spans="1:12" s="391" customFormat="1" ht="15" customHeight="1" x14ac:dyDescent="0.25">
      <c r="A10" s="390"/>
      <c r="B10" s="405"/>
      <c r="C10" s="390"/>
      <c r="D10" s="390"/>
      <c r="E10" s="406" t="s">
        <v>194</v>
      </c>
      <c r="F10" s="407">
        <f>SUM(F8:F9)</f>
        <v>0</v>
      </c>
      <c r="G10" s="408"/>
      <c r="H10" s="406" t="s">
        <v>194</v>
      </c>
      <c r="I10" s="407">
        <f>SUM(I8:I9)</f>
        <v>0</v>
      </c>
      <c r="J10" s="407">
        <f>SUM(J8:J9)</f>
        <v>0</v>
      </c>
      <c r="K10" s="403"/>
      <c r="L10" s="409"/>
    </row>
    <row r="11" spans="1:12" s="391" customFormat="1" ht="9" customHeight="1" x14ac:dyDescent="0.25">
      <c r="A11" s="390"/>
      <c r="B11" s="405"/>
      <c r="C11" s="390"/>
      <c r="D11" s="410"/>
      <c r="E11" s="390"/>
      <c r="F11" s="410"/>
      <c r="G11" s="390"/>
      <c r="H11" s="410"/>
      <c r="I11" s="390"/>
      <c r="J11" s="390"/>
      <c r="K11" s="390"/>
      <c r="L11" s="411"/>
    </row>
    <row r="12" spans="1:12" s="391" customFormat="1" ht="15.75" x14ac:dyDescent="0.25">
      <c r="A12" s="390"/>
      <c r="B12" s="791" t="s">
        <v>476</v>
      </c>
      <c r="C12" s="792"/>
      <c r="D12" s="792"/>
      <c r="E12" s="792"/>
      <c r="F12" s="792"/>
      <c r="G12" s="792"/>
      <c r="H12" s="792"/>
      <c r="I12" s="792"/>
      <c r="J12" s="792"/>
      <c r="K12" s="792"/>
      <c r="L12" s="793"/>
    </row>
    <row r="13" spans="1:12" s="416" customFormat="1" ht="9" customHeight="1" x14ac:dyDescent="0.25">
      <c r="A13" s="412"/>
      <c r="B13" s="413"/>
      <c r="C13" s="414"/>
      <c r="D13" s="414"/>
      <c r="E13" s="414"/>
      <c r="F13" s="414"/>
      <c r="G13" s="414"/>
      <c r="H13" s="414"/>
      <c r="I13" s="414"/>
      <c r="J13" s="414"/>
      <c r="K13" s="414"/>
      <c r="L13" s="415"/>
    </row>
    <row r="14" spans="1:12" s="391" customFormat="1" ht="15" customHeight="1" x14ac:dyDescent="0.25">
      <c r="A14" s="390"/>
      <c r="B14" s="405"/>
      <c r="C14" s="390"/>
      <c r="D14" s="65"/>
      <c r="E14" s="65" t="s">
        <v>74</v>
      </c>
      <c r="F14" s="417" t="str">
        <f>'Tab 1-Development Info'!K19</f>
        <v>Select One</v>
      </c>
      <c r="G14" s="65"/>
      <c r="H14" s="418" t="s">
        <v>206</v>
      </c>
      <c r="I14" s="419"/>
      <c r="J14" s="419"/>
      <c r="K14" s="420"/>
      <c r="L14" s="411"/>
    </row>
    <row r="15" spans="1:12" s="391" customFormat="1" ht="15" customHeight="1" x14ac:dyDescent="0.25">
      <c r="A15" s="390"/>
      <c r="B15" s="405"/>
      <c r="C15" s="390"/>
      <c r="D15" s="65"/>
      <c r="E15" s="65"/>
      <c r="F15" s="65"/>
      <c r="G15" s="65"/>
      <c r="H15" s="421" t="s">
        <v>208</v>
      </c>
      <c r="I15" s="422"/>
      <c r="J15" s="422"/>
      <c r="K15" s="423"/>
      <c r="L15" s="411"/>
    </row>
    <row r="16" spans="1:12" ht="15" customHeight="1" x14ac:dyDescent="0.25">
      <c r="A16" s="161"/>
      <c r="B16" s="260"/>
      <c r="C16" s="262"/>
      <c r="D16" s="391"/>
      <c r="E16" s="130" t="s">
        <v>69</v>
      </c>
      <c r="F16" s="417" t="str">
        <f>'Tab 1-Development Info'!K21</f>
        <v>Select One</v>
      </c>
      <c r="G16" s="424"/>
      <c r="H16" s="425"/>
      <c r="I16" s="132"/>
      <c r="J16" s="132" t="s">
        <v>209</v>
      </c>
      <c r="K16" s="344" t="s">
        <v>68</v>
      </c>
      <c r="L16" s="263"/>
    </row>
    <row r="17" spans="1:13" ht="15" customHeight="1" x14ac:dyDescent="0.25">
      <c r="A17" s="161"/>
      <c r="B17" s="405"/>
      <c r="C17" s="390"/>
      <c r="D17" s="65"/>
      <c r="E17" s="65"/>
      <c r="F17" s="65"/>
      <c r="G17" s="65"/>
      <c r="H17" s="426"/>
      <c r="I17" s="427"/>
      <c r="J17" s="132" t="s">
        <v>211</v>
      </c>
      <c r="K17" s="344" t="s">
        <v>68</v>
      </c>
      <c r="L17" s="263"/>
    </row>
    <row r="18" spans="1:13" ht="15" customHeight="1" x14ac:dyDescent="0.25">
      <c r="A18" s="161"/>
      <c r="B18" s="428"/>
      <c r="C18" s="424"/>
      <c r="D18" s="429"/>
      <c r="E18" s="130" t="s">
        <v>205</v>
      </c>
      <c r="F18" s="378"/>
      <c r="G18" s="262"/>
      <c r="H18" s="379"/>
      <c r="I18" s="380"/>
      <c r="J18" s="380"/>
      <c r="K18" s="381"/>
      <c r="L18" s="263"/>
    </row>
    <row r="19" spans="1:13" ht="15" customHeight="1" x14ac:dyDescent="0.25">
      <c r="A19" s="161"/>
      <c r="B19" s="405"/>
      <c r="C19" s="390"/>
      <c r="D19" s="65"/>
      <c r="E19" s="65"/>
      <c r="F19" s="348"/>
      <c r="G19" s="348"/>
      <c r="H19" s="435" t="s">
        <v>213</v>
      </c>
      <c r="I19" s="431"/>
      <c r="J19" s="431"/>
      <c r="K19" s="382"/>
      <c r="L19" s="263"/>
    </row>
    <row r="20" spans="1:13" ht="15" customHeight="1" x14ac:dyDescent="0.25">
      <c r="A20" s="161"/>
      <c r="B20" s="428"/>
      <c r="C20" s="722" t="s">
        <v>207</v>
      </c>
      <c r="D20" s="722"/>
      <c r="E20" s="722"/>
      <c r="F20" s="344" t="s">
        <v>68</v>
      </c>
      <c r="G20" s="262"/>
      <c r="H20" s="425"/>
      <c r="I20" s="431"/>
      <c r="J20" s="132" t="s">
        <v>214</v>
      </c>
      <c r="K20" s="344" t="s">
        <v>68</v>
      </c>
      <c r="L20" s="263"/>
    </row>
    <row r="21" spans="1:13" ht="15" customHeight="1" x14ac:dyDescent="0.25">
      <c r="A21" s="161"/>
      <c r="B21" s="428"/>
      <c r="C21" s="424"/>
      <c r="D21" s="424"/>
      <c r="E21" s="424"/>
      <c r="F21" s="232"/>
      <c r="G21" s="262"/>
      <c r="H21" s="436"/>
      <c r="I21" s="437"/>
      <c r="J21" s="438" t="s">
        <v>216</v>
      </c>
      <c r="K21" s="344" t="s">
        <v>68</v>
      </c>
      <c r="L21" s="263"/>
      <c r="M21" s="383"/>
    </row>
    <row r="22" spans="1:13" ht="15" customHeight="1" x14ac:dyDescent="0.25">
      <c r="A22" s="161"/>
      <c r="B22" s="781" t="s">
        <v>210</v>
      </c>
      <c r="C22" s="762"/>
      <c r="D22" s="762"/>
      <c r="E22" s="762"/>
      <c r="F22" s="344" t="s">
        <v>68</v>
      </c>
      <c r="G22" s="262"/>
      <c r="L22" s="263"/>
    </row>
    <row r="23" spans="1:13" ht="15" customHeight="1" x14ac:dyDescent="0.25">
      <c r="A23" s="161"/>
      <c r="B23" s="430"/>
      <c r="C23" s="431"/>
      <c r="D23" s="431"/>
      <c r="E23" s="431"/>
      <c r="F23" s="161"/>
      <c r="G23" s="262"/>
      <c r="L23" s="263"/>
    </row>
    <row r="24" spans="1:13" ht="15" customHeight="1" x14ac:dyDescent="0.25">
      <c r="A24" s="161"/>
      <c r="B24" s="432"/>
      <c r="C24" s="433"/>
      <c r="D24" s="433"/>
      <c r="E24" s="130" t="s">
        <v>212</v>
      </c>
      <c r="F24" s="344" t="s">
        <v>68</v>
      </c>
      <c r="G24" s="262"/>
      <c r="L24" s="263"/>
    </row>
    <row r="25" spans="1:13" ht="15" customHeight="1" x14ac:dyDescent="0.25">
      <c r="A25" s="161"/>
      <c r="B25" s="430"/>
      <c r="C25" s="431"/>
      <c r="D25" s="431"/>
      <c r="E25" s="431"/>
      <c r="F25" s="232"/>
      <c r="G25" s="262"/>
      <c r="L25" s="263"/>
    </row>
    <row r="26" spans="1:13" ht="15" customHeight="1" x14ac:dyDescent="0.25">
      <c r="A26" s="161"/>
      <c r="B26" s="781" t="s">
        <v>215</v>
      </c>
      <c r="C26" s="762"/>
      <c r="D26" s="762"/>
      <c r="E26" s="762"/>
      <c r="F26" s="344" t="s">
        <v>68</v>
      </c>
      <c r="G26" s="262"/>
      <c r="L26" s="263"/>
    </row>
    <row r="27" spans="1:13" ht="15" customHeight="1" x14ac:dyDescent="0.25">
      <c r="A27" s="161"/>
      <c r="B27" s="434"/>
      <c r="C27" s="132"/>
      <c r="D27" s="132"/>
      <c r="E27" s="132"/>
      <c r="F27" s="232"/>
      <c r="G27" s="262"/>
      <c r="L27" s="263"/>
    </row>
    <row r="28" spans="1:13" ht="15" customHeight="1" x14ac:dyDescent="0.25">
      <c r="A28" s="161"/>
      <c r="B28" s="781" t="s">
        <v>217</v>
      </c>
      <c r="C28" s="762"/>
      <c r="D28" s="762"/>
      <c r="E28" s="762"/>
      <c r="F28" s="344" t="s">
        <v>68</v>
      </c>
      <c r="G28" s="262"/>
      <c r="L28" s="263"/>
    </row>
    <row r="29" spans="1:13" ht="15" customHeight="1" x14ac:dyDescent="0.25">
      <c r="A29" s="161"/>
      <c r="B29" s="430"/>
      <c r="C29" s="431"/>
      <c r="D29" s="431"/>
      <c r="E29" s="431"/>
      <c r="F29" s="232"/>
      <c r="G29" s="262"/>
      <c r="I29" s="232"/>
      <c r="J29" s="215"/>
      <c r="L29" s="263"/>
    </row>
    <row r="30" spans="1:13" ht="15" customHeight="1" x14ac:dyDescent="0.25">
      <c r="A30" s="161"/>
      <c r="B30" s="781" t="s">
        <v>447</v>
      </c>
      <c r="C30" s="762"/>
      <c r="D30" s="762"/>
      <c r="E30" s="762"/>
      <c r="F30" s="344" t="s">
        <v>68</v>
      </c>
      <c r="G30" s="262"/>
      <c r="L30" s="263"/>
    </row>
    <row r="31" spans="1:13" ht="15" customHeight="1" x14ac:dyDescent="0.25">
      <c r="A31" s="161"/>
      <c r="B31" s="430"/>
      <c r="C31" s="431"/>
      <c r="D31" s="431"/>
      <c r="E31" s="431"/>
      <c r="F31" s="232"/>
      <c r="G31" s="262"/>
      <c r="I31" s="232"/>
      <c r="J31" s="215"/>
      <c r="L31" s="263"/>
    </row>
    <row r="32" spans="1:13" ht="15.75" x14ac:dyDescent="0.25">
      <c r="A32" s="161"/>
      <c r="B32" s="791" t="s">
        <v>218</v>
      </c>
      <c r="C32" s="792"/>
      <c r="D32" s="792"/>
      <c r="E32" s="792"/>
      <c r="F32" s="792"/>
      <c r="G32" s="792"/>
      <c r="H32" s="792"/>
      <c r="I32" s="792"/>
      <c r="J32" s="792"/>
      <c r="K32" s="792"/>
      <c r="L32" s="793"/>
    </row>
    <row r="33" spans="1:12" ht="9" customHeight="1" x14ac:dyDescent="0.25">
      <c r="A33" s="161"/>
      <c r="B33" s="158"/>
      <c r="C33" s="161"/>
      <c r="D33" s="376"/>
      <c r="E33" s="161"/>
      <c r="F33" s="376"/>
      <c r="G33" s="161"/>
      <c r="H33" s="376"/>
      <c r="I33" s="161"/>
      <c r="J33" s="161"/>
      <c r="K33" s="161"/>
      <c r="L33" s="263"/>
    </row>
    <row r="34" spans="1:12" x14ac:dyDescent="0.25">
      <c r="A34" s="161"/>
      <c r="B34" s="809" t="s">
        <v>544</v>
      </c>
      <c r="C34" s="810"/>
      <c r="D34" s="810"/>
      <c r="E34" s="810"/>
      <c r="F34" s="810"/>
      <c r="G34" s="810"/>
      <c r="H34" s="810"/>
      <c r="I34" s="810"/>
      <c r="J34" s="810"/>
      <c r="K34" s="384" t="s">
        <v>68</v>
      </c>
      <c r="L34" s="263"/>
    </row>
    <row r="35" spans="1:12" ht="15.75" x14ac:dyDescent="0.25">
      <c r="A35" s="161"/>
      <c r="B35" s="405"/>
      <c r="C35" s="410"/>
      <c r="D35" s="410"/>
      <c r="E35" s="439"/>
      <c r="F35" s="410"/>
      <c r="G35" s="440"/>
      <c r="H35" s="440"/>
      <c r="I35" s="441"/>
      <c r="J35" s="390"/>
      <c r="K35" s="161"/>
      <c r="L35" s="385"/>
    </row>
    <row r="36" spans="1:12" ht="15.75" x14ac:dyDescent="0.25">
      <c r="A36" s="161"/>
      <c r="B36" s="405"/>
      <c r="C36" s="390"/>
      <c r="D36" s="390"/>
      <c r="E36" s="442"/>
      <c r="F36" s="762" t="s">
        <v>219</v>
      </c>
      <c r="G36" s="762"/>
      <c r="H36" s="762"/>
      <c r="I36" s="762"/>
      <c r="J36" s="762"/>
      <c r="K36" s="387"/>
      <c r="L36" s="385"/>
    </row>
    <row r="37" spans="1:12" s="360" customFormat="1" ht="15.75" thickBot="1" x14ac:dyDescent="0.3">
      <c r="A37" s="376"/>
      <c r="B37" s="443"/>
      <c r="C37" s="444"/>
      <c r="D37" s="444"/>
      <c r="E37" s="444"/>
      <c r="F37" s="444"/>
      <c r="G37" s="444"/>
      <c r="H37" s="444"/>
      <c r="I37" s="444"/>
      <c r="J37" s="444"/>
      <c r="K37" s="388"/>
      <c r="L37" s="389"/>
    </row>
    <row r="38" spans="1:12" ht="15" customHeight="1" x14ac:dyDescent="0.25"/>
    <row r="39" spans="1:12" ht="15" customHeight="1" x14ac:dyDescent="0.25"/>
    <row r="40" spans="1:12" ht="15" customHeight="1" x14ac:dyDescent="0.25"/>
    <row r="41" spans="1:12" ht="15" customHeight="1" x14ac:dyDescent="0.25"/>
    <row r="42" spans="1:12" ht="15" customHeight="1" x14ac:dyDescent="0.25"/>
    <row r="43" spans="1:12" ht="15" customHeight="1" x14ac:dyDescent="0.25"/>
    <row r="44" spans="1:12" ht="15" customHeight="1" x14ac:dyDescent="0.25"/>
    <row r="45" spans="1:12" ht="15" customHeight="1" x14ac:dyDescent="0.25"/>
    <row r="46" spans="1:12" ht="15" customHeight="1" x14ac:dyDescent="0.25"/>
    <row r="47" spans="1:12" ht="15" customHeight="1" x14ac:dyDescent="0.25"/>
    <row r="48" spans="1:12" ht="15" customHeight="1" x14ac:dyDescent="0.25"/>
    <row r="49" spans="1:1" ht="15" customHeight="1" x14ac:dyDescent="0.25"/>
    <row r="50" spans="1:1" ht="15" customHeight="1" x14ac:dyDescent="0.25">
      <c r="A50" s="161"/>
    </row>
    <row r="51" spans="1:1" x14ac:dyDescent="0.25">
      <c r="A51" s="161"/>
    </row>
    <row r="52" spans="1:1" x14ac:dyDescent="0.25">
      <c r="A52" s="161"/>
    </row>
    <row r="53" spans="1:1" x14ac:dyDescent="0.25">
      <c r="A53" s="161"/>
    </row>
  </sheetData>
  <sheetProtection algorithmName="SHA-512" hashValue="s+tuQMXbl+MuDsy2o0OuoG/oQP6n/O8DYk/ACAPsr/OQSm2NDCqh2AcE5w8Yom/JoA78pEwoCRLkhFhbid/d8A==" saltValue="SDdvt8Od7HJ53oysbaLOLg==" spinCount="100000" sheet="1" objects="1" scenarios="1" selectLockedCells="1"/>
  <mergeCells count="16">
    <mergeCell ref="C20:E20"/>
    <mergeCell ref="B30:E30"/>
    <mergeCell ref="F36:J36"/>
    <mergeCell ref="B34:J34"/>
    <mergeCell ref="B22:E22"/>
    <mergeCell ref="B26:E26"/>
    <mergeCell ref="B28:E28"/>
    <mergeCell ref="B32:L32"/>
    <mergeCell ref="E6:F6"/>
    <mergeCell ref="B12:L12"/>
    <mergeCell ref="B1:L1"/>
    <mergeCell ref="B2:L2"/>
    <mergeCell ref="B3:L3"/>
    <mergeCell ref="B4:L4"/>
    <mergeCell ref="B5:L5"/>
    <mergeCell ref="H6:J6"/>
  </mergeCells>
  <dataValidations count="4">
    <dataValidation type="list" allowBlank="1" showInputMessage="1" showErrorMessage="1" sqref="K34" xr:uid="{58FDDB50-1178-45D9-81E9-F78C76DBCB0C}">
      <formula1>"Select One, Yes, No, N/A"</formula1>
    </dataValidation>
    <dataValidation type="list" allowBlank="1" showInputMessage="1" showErrorMessage="1" sqref="K12:K13" xr:uid="{3391BD5D-1E5A-4C20-AE9E-B0E207E5CB10}">
      <formula1>"Select One, Yes, No"</formula1>
    </dataValidation>
    <dataValidation type="list" allowBlank="1" showInputMessage="1" showErrorMessage="1" sqref="F29" xr:uid="{26FC955E-66EC-4BD1-8344-C390D0DB4F15}">
      <formula1>"Select One, Yes, No, NA (No Trigger PRE 5/28/25)"</formula1>
    </dataValidation>
    <dataValidation type="list" allowBlank="1" showInputMessage="1" showErrorMessage="1" sqref="F22 F24 F26 F28 F30 K16:K17 K20:K21 F20" xr:uid="{2C3CE993-2CE9-4C01-8799-31AE8E464B33}">
      <formula1>"Select One, Yes, No, NA "</formula1>
    </dataValidation>
  </dataValidations>
  <pageMargins left="0.7" right="0.7" top="0.75" bottom="0.75" header="0.3" footer="0.3"/>
  <ignoredErrors>
    <ignoredError sqref="F16" unlocked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35842" r:id="rId3" name="Check Box 2">
              <controlPr defaultSize="0" autoFill="0" autoLine="0" autoPict="0" altText="Yes">
                <anchor moveWithCells="1">
                  <from>
                    <xdr:col>50</xdr:col>
                    <xdr:colOff>76200</xdr:colOff>
                    <xdr:row>11</xdr:row>
                    <xdr:rowOff>0</xdr:rowOff>
                  </from>
                  <to>
                    <xdr:col>50</xdr:col>
                    <xdr:colOff>381000</xdr:colOff>
                    <xdr:row>11</xdr:row>
                    <xdr:rowOff>161925</xdr:rowOff>
                  </to>
                </anchor>
              </controlPr>
            </control>
          </mc:Choice>
        </mc:AlternateContent>
        <mc:AlternateContent xmlns:mc="http://schemas.openxmlformats.org/markup-compatibility/2006">
          <mc:Choice Requires="x14">
            <control shapeId="35843" r:id="rId4" name="Check Box 3">
              <controlPr defaultSize="0" autoFill="0" autoLine="0" autoPict="0" altText="Yes">
                <anchor moveWithCells="1">
                  <from>
                    <xdr:col>52</xdr:col>
                    <xdr:colOff>152400</xdr:colOff>
                    <xdr:row>11</xdr:row>
                    <xdr:rowOff>0</xdr:rowOff>
                  </from>
                  <to>
                    <xdr:col>52</xdr:col>
                    <xdr:colOff>466725</xdr:colOff>
                    <xdr:row>11</xdr:row>
                    <xdr:rowOff>161925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46"/>
  <sheetViews>
    <sheetView showGridLines="0" zoomScale="90" zoomScaleNormal="90" workbookViewId="0">
      <selection activeCell="F35" sqref="F35"/>
    </sheetView>
  </sheetViews>
  <sheetFormatPr defaultColWidth="9.140625" defaultRowHeight="15" x14ac:dyDescent="0.25"/>
  <cols>
    <col min="1" max="2" width="0.85546875" style="338" customWidth="1"/>
    <col min="3" max="3" width="2.28515625" style="338" customWidth="1"/>
    <col min="4" max="4" width="208.85546875" style="338" customWidth="1"/>
    <col min="5" max="5" width="2.28515625" style="338" customWidth="1"/>
    <col min="6" max="6" width="28.5703125" style="338" customWidth="1"/>
    <col min="7" max="7" width="2.28515625" style="147" customWidth="1"/>
    <col min="8" max="9" width="0.85546875" style="147" customWidth="1"/>
    <col min="10" max="13" width="2.28515625" style="147" customWidth="1"/>
    <col min="14" max="16" width="2.28515625" style="338" customWidth="1"/>
    <col min="17" max="19" width="9.140625" style="338" customWidth="1"/>
    <col min="20" max="16384" width="9.140625" style="338"/>
  </cols>
  <sheetData>
    <row r="1" spans="1:27" s="2" customFormat="1" ht="29.25" customHeight="1" thickBot="1" x14ac:dyDescent="0.25">
      <c r="A1" s="55"/>
      <c r="B1" s="55"/>
      <c r="C1" s="812" t="s">
        <v>17</v>
      </c>
      <c r="D1" s="813"/>
      <c r="E1" s="813"/>
      <c r="F1" s="813"/>
      <c r="G1" s="814"/>
      <c r="H1" s="55"/>
      <c r="I1" s="55"/>
    </row>
    <row r="2" spans="1:27" s="2" customFormat="1" ht="15" customHeight="1" x14ac:dyDescent="0.2">
      <c r="A2" s="23"/>
      <c r="B2" s="23"/>
      <c r="C2" s="818" t="s">
        <v>221</v>
      </c>
      <c r="D2" s="819"/>
      <c r="E2" s="819"/>
      <c r="F2" s="819"/>
      <c r="G2" s="820"/>
      <c r="H2" s="66"/>
      <c r="I2" s="66"/>
    </row>
    <row r="3" spans="1:27" s="24" customFormat="1" ht="12.75" hidden="1" customHeight="1" x14ac:dyDescent="0.2">
      <c r="C3" s="69"/>
      <c r="D3" s="25"/>
      <c r="E3" s="25"/>
      <c r="F3" s="25"/>
      <c r="G3" s="70"/>
    </row>
    <row r="4" spans="1:27" s="24" customFormat="1" ht="12.75" hidden="1" customHeight="1" x14ac:dyDescent="0.2">
      <c r="C4" s="69"/>
      <c r="D4" s="25"/>
      <c r="E4" s="25"/>
      <c r="F4" s="25"/>
      <c r="G4" s="70"/>
    </row>
    <row r="5" spans="1:27" s="24" customFormat="1" ht="12.75" hidden="1" customHeight="1" x14ac:dyDescent="0.2">
      <c r="C5" s="69"/>
      <c r="D5" s="25"/>
      <c r="E5" s="25"/>
      <c r="F5" s="25"/>
      <c r="G5" s="70"/>
    </row>
    <row r="6" spans="1:27" s="24" customFormat="1" ht="12.75" hidden="1" customHeight="1" x14ac:dyDescent="0.2">
      <c r="C6" s="69"/>
      <c r="D6" s="25"/>
      <c r="E6" s="25"/>
      <c r="F6" s="25"/>
      <c r="G6" s="70"/>
    </row>
    <row r="7" spans="1:27" s="24" customFormat="1" ht="12.75" hidden="1" customHeight="1" x14ac:dyDescent="0.2">
      <c r="C7" s="69"/>
      <c r="D7" s="25"/>
      <c r="E7" s="25"/>
      <c r="F7" s="25"/>
      <c r="G7" s="70"/>
    </row>
    <row r="8" spans="1:27" s="2" customFormat="1" ht="12.75" hidden="1" customHeight="1" x14ac:dyDescent="0.2">
      <c r="C8" s="69"/>
      <c r="D8" s="25"/>
      <c r="E8" s="25"/>
      <c r="F8" s="25"/>
      <c r="G8" s="70"/>
    </row>
    <row r="9" spans="1:27" s="2" customFormat="1" ht="15" customHeight="1" x14ac:dyDescent="0.25">
      <c r="C9" s="709" t="s">
        <v>222</v>
      </c>
      <c r="D9" s="710"/>
      <c r="E9" s="710"/>
      <c r="F9" s="710"/>
      <c r="G9" s="711"/>
      <c r="R9" s="9"/>
      <c r="S9" s="9"/>
      <c r="T9" s="10"/>
      <c r="U9" s="9"/>
      <c r="V9" s="9"/>
      <c r="W9" s="9"/>
      <c r="X9" s="9"/>
      <c r="Y9" s="9"/>
      <c r="Z9" s="9"/>
      <c r="AA9" s="9"/>
    </row>
    <row r="10" spans="1:27" ht="6" customHeight="1" x14ac:dyDescent="0.25">
      <c r="C10" s="3"/>
      <c r="D10" s="132"/>
      <c r="E10" s="342"/>
      <c r="F10" s="342"/>
      <c r="G10" s="343"/>
      <c r="H10" s="338"/>
      <c r="I10" s="338"/>
      <c r="J10" s="338"/>
      <c r="K10" s="338"/>
      <c r="L10" s="338"/>
      <c r="M10" s="338"/>
    </row>
    <row r="11" spans="1:27" ht="15" customHeight="1" x14ac:dyDescent="0.25">
      <c r="C11" s="3"/>
      <c r="D11" s="130" t="s">
        <v>223</v>
      </c>
      <c r="E11" s="324"/>
      <c r="F11" s="344" t="s">
        <v>68</v>
      </c>
      <c r="G11" s="343"/>
      <c r="H11" s="338"/>
      <c r="I11" s="338"/>
      <c r="J11" s="338"/>
      <c r="K11" s="338"/>
      <c r="L11" s="338"/>
      <c r="M11" s="338"/>
    </row>
    <row r="12" spans="1:27" ht="6" customHeight="1" x14ac:dyDescent="0.25">
      <c r="C12" s="3"/>
      <c r="D12" s="132"/>
      <c r="E12" s="342"/>
      <c r="F12" s="342"/>
      <c r="G12" s="343"/>
      <c r="H12" s="338"/>
      <c r="I12" s="338"/>
      <c r="J12" s="338"/>
      <c r="K12" s="338"/>
      <c r="L12" s="338"/>
      <c r="M12" s="338"/>
    </row>
    <row r="13" spans="1:27" ht="15" customHeight="1" x14ac:dyDescent="0.25">
      <c r="C13" s="3"/>
      <c r="D13" s="130" t="s">
        <v>224</v>
      </c>
      <c r="E13" s="324"/>
      <c r="F13" s="344" t="s">
        <v>68</v>
      </c>
      <c r="G13" s="343"/>
      <c r="H13" s="338"/>
      <c r="I13" s="338"/>
      <c r="J13" s="338"/>
      <c r="K13" s="338"/>
      <c r="L13" s="338"/>
      <c r="M13" s="338"/>
      <c r="R13" s="339"/>
      <c r="S13" s="339"/>
      <c r="T13" s="340"/>
      <c r="U13" s="339"/>
      <c r="V13" s="339"/>
      <c r="W13" s="339"/>
      <c r="X13" s="339"/>
      <c r="Y13" s="339"/>
      <c r="Z13" s="339"/>
      <c r="AA13" s="339"/>
    </row>
    <row r="14" spans="1:27" ht="6" customHeight="1" x14ac:dyDescent="0.25">
      <c r="C14" s="3"/>
      <c r="D14" s="130"/>
      <c r="E14" s="342"/>
      <c r="F14" s="345"/>
      <c r="G14" s="343"/>
      <c r="H14" s="338"/>
      <c r="I14" s="338"/>
      <c r="J14" s="338"/>
      <c r="K14" s="338"/>
      <c r="L14" s="338"/>
      <c r="M14" s="338"/>
    </row>
    <row r="15" spans="1:27" ht="15" customHeight="1" x14ac:dyDescent="0.25">
      <c r="C15" s="3"/>
      <c r="D15" s="130" t="s">
        <v>225</v>
      </c>
      <c r="E15" s="342"/>
      <c r="F15" s="344" t="s">
        <v>68</v>
      </c>
      <c r="G15" s="343"/>
      <c r="H15" s="338"/>
      <c r="I15" s="338"/>
      <c r="J15" s="338"/>
      <c r="K15" s="338"/>
      <c r="L15" s="338"/>
      <c r="M15" s="346"/>
      <c r="N15" s="347"/>
      <c r="O15" s="347"/>
      <c r="P15" s="347"/>
      <c r="Q15" s="347"/>
      <c r="R15" s="347"/>
      <c r="S15" s="347"/>
      <c r="T15" s="347"/>
      <c r="U15" s="347"/>
      <c r="V15" s="347"/>
      <c r="W15" s="347"/>
      <c r="X15" s="347"/>
      <c r="Y15" s="347"/>
      <c r="Z15" s="347"/>
      <c r="AA15" s="347"/>
    </row>
    <row r="16" spans="1:27" ht="9.9499999999999993" customHeight="1" x14ac:dyDescent="0.25">
      <c r="C16" s="3"/>
      <c r="D16" s="65"/>
      <c r="E16" s="342"/>
      <c r="F16" s="342"/>
      <c r="G16" s="343"/>
      <c r="H16" s="338"/>
      <c r="I16" s="338"/>
      <c r="J16" s="338"/>
      <c r="K16" s="338"/>
      <c r="L16" s="338"/>
      <c r="M16" s="338"/>
    </row>
    <row r="17" spans="3:27" ht="15" customHeight="1" x14ac:dyDescent="0.25">
      <c r="C17" s="730" t="s">
        <v>226</v>
      </c>
      <c r="D17" s="731"/>
      <c r="E17" s="731"/>
      <c r="F17" s="731"/>
      <c r="G17" s="732"/>
      <c r="H17" s="338"/>
      <c r="I17" s="338"/>
      <c r="J17" s="338"/>
      <c r="K17" s="338"/>
      <c r="L17" s="338"/>
      <c r="M17" s="338"/>
      <c r="R17" s="339"/>
      <c r="S17" s="339"/>
      <c r="T17" s="340"/>
      <c r="U17" s="339"/>
      <c r="V17" s="339"/>
      <c r="W17" s="339"/>
      <c r="X17" s="339"/>
      <c r="Y17" s="339"/>
      <c r="Z17" s="339"/>
      <c r="AA17" s="339"/>
    </row>
    <row r="18" spans="3:27" ht="6" customHeight="1" x14ac:dyDescent="0.25">
      <c r="C18" s="341"/>
      <c r="D18" s="65"/>
      <c r="E18" s="342"/>
      <c r="F18" s="342"/>
      <c r="G18" s="343"/>
      <c r="H18" s="338"/>
      <c r="I18" s="338"/>
      <c r="J18" s="338"/>
      <c r="K18" s="338"/>
      <c r="L18" s="338"/>
      <c r="M18" s="338"/>
    </row>
    <row r="19" spans="3:27" ht="15" customHeight="1" x14ac:dyDescent="0.25">
      <c r="C19" s="341"/>
      <c r="D19" s="130" t="s">
        <v>227</v>
      </c>
      <c r="E19" s="324"/>
      <c r="F19" s="344" t="s">
        <v>68</v>
      </c>
      <c r="G19" s="343"/>
      <c r="H19" s="338"/>
      <c r="I19" s="338"/>
      <c r="J19" s="338"/>
      <c r="K19" s="338"/>
      <c r="L19" s="338"/>
      <c r="M19" s="338"/>
      <c r="R19" s="339"/>
      <c r="S19" s="339"/>
      <c r="T19" s="340"/>
      <c r="U19" s="339"/>
      <c r="V19" s="339"/>
      <c r="W19" s="339"/>
      <c r="X19" s="339"/>
      <c r="Y19" s="339"/>
      <c r="Z19" s="339"/>
      <c r="AA19" s="339"/>
    </row>
    <row r="20" spans="3:27" ht="6" customHeight="1" x14ac:dyDescent="0.25">
      <c r="C20" s="341"/>
      <c r="D20" s="130"/>
      <c r="E20" s="342"/>
      <c r="F20" s="345"/>
      <c r="G20" s="343"/>
      <c r="H20" s="338"/>
      <c r="I20" s="338"/>
      <c r="J20" s="338"/>
      <c r="K20" s="338"/>
      <c r="L20" s="338"/>
      <c r="M20" s="338"/>
    </row>
    <row r="21" spans="3:27" ht="15" customHeight="1" x14ac:dyDescent="0.25">
      <c r="C21" s="341"/>
      <c r="D21" s="130" t="s">
        <v>228</v>
      </c>
      <c r="E21" s="316"/>
      <c r="F21" s="344" t="s">
        <v>68</v>
      </c>
      <c r="G21" s="343"/>
      <c r="H21" s="338"/>
      <c r="I21" s="338"/>
      <c r="J21" s="338"/>
      <c r="K21" s="338"/>
      <c r="L21" s="338"/>
      <c r="M21" s="338"/>
    </row>
    <row r="22" spans="3:27" ht="6" customHeight="1" x14ac:dyDescent="0.25">
      <c r="C22" s="341"/>
      <c r="D22" s="130"/>
      <c r="E22" s="342"/>
      <c r="F22" s="345"/>
      <c r="G22" s="343"/>
      <c r="H22" s="338"/>
      <c r="I22" s="338"/>
      <c r="J22" s="338"/>
      <c r="K22" s="338"/>
      <c r="L22" s="338"/>
      <c r="M22" s="338"/>
    </row>
    <row r="23" spans="3:27" s="352" customFormat="1" ht="15" customHeight="1" x14ac:dyDescent="0.25">
      <c r="C23" s="349"/>
      <c r="D23" s="130" t="s">
        <v>229</v>
      </c>
      <c r="E23" s="350"/>
      <c r="F23" s="344" t="s">
        <v>68</v>
      </c>
      <c r="G23" s="351"/>
    </row>
    <row r="24" spans="3:27" ht="6" customHeight="1" x14ac:dyDescent="0.25">
      <c r="C24" s="341"/>
      <c r="D24" s="130"/>
      <c r="E24" s="342"/>
      <c r="F24" s="345"/>
      <c r="G24" s="343"/>
      <c r="H24" s="338"/>
      <c r="I24" s="338"/>
      <c r="J24" s="338"/>
      <c r="K24" s="338"/>
      <c r="L24" s="338"/>
      <c r="M24" s="338"/>
    </row>
    <row r="25" spans="3:27" ht="15" customHeight="1" x14ac:dyDescent="0.25">
      <c r="C25" s="341"/>
      <c r="D25" s="130" t="s">
        <v>230</v>
      </c>
      <c r="E25" s="342"/>
      <c r="F25" s="344" t="s">
        <v>68</v>
      </c>
      <c r="G25" s="343"/>
      <c r="H25" s="338"/>
      <c r="I25" s="338"/>
      <c r="J25" s="338"/>
      <c r="K25" s="338"/>
      <c r="L25" s="338"/>
      <c r="M25" s="338"/>
    </row>
    <row r="26" spans="3:27" ht="6" customHeight="1" x14ac:dyDescent="0.25">
      <c r="C26" s="341"/>
      <c r="D26" s="130"/>
      <c r="E26" s="342"/>
      <c r="F26" s="345"/>
      <c r="G26" s="343"/>
      <c r="H26" s="338"/>
      <c r="I26" s="338"/>
      <c r="J26" s="338"/>
      <c r="K26" s="338"/>
      <c r="L26" s="338"/>
      <c r="M26" s="338"/>
    </row>
    <row r="27" spans="3:27" ht="15" customHeight="1" x14ac:dyDescent="0.25">
      <c r="C27" s="341"/>
      <c r="D27" s="367" t="s">
        <v>549</v>
      </c>
      <c r="E27" s="342"/>
      <c r="F27" s="344" t="s">
        <v>68</v>
      </c>
      <c r="G27" s="343"/>
      <c r="H27" s="338"/>
      <c r="I27" s="338"/>
      <c r="J27" s="338"/>
      <c r="K27" s="338"/>
      <c r="L27" s="338"/>
      <c r="M27" s="338"/>
    </row>
    <row r="28" spans="3:27" ht="6" customHeight="1" x14ac:dyDescent="0.25">
      <c r="C28" s="341"/>
      <c r="D28" s="72"/>
      <c r="E28" s="342"/>
      <c r="F28" s="345"/>
      <c r="G28" s="343"/>
      <c r="H28" s="338"/>
      <c r="I28" s="338"/>
      <c r="J28" s="338"/>
      <c r="K28" s="338"/>
      <c r="L28" s="338"/>
      <c r="M28" s="338"/>
    </row>
    <row r="29" spans="3:27" ht="15" customHeight="1" x14ac:dyDescent="0.25">
      <c r="C29" s="341"/>
      <c r="D29" s="130" t="s">
        <v>231</v>
      </c>
      <c r="E29" s="353"/>
      <c r="F29" s="354"/>
      <c r="G29" s="343"/>
      <c r="H29" s="338"/>
      <c r="I29" s="338"/>
      <c r="J29" s="338"/>
      <c r="K29" s="338"/>
      <c r="L29" s="338"/>
      <c r="M29" s="338"/>
    </row>
    <row r="30" spans="3:27" ht="9.9499999999999993" customHeight="1" x14ac:dyDescent="0.25">
      <c r="C30" s="341"/>
      <c r="D30" s="5"/>
      <c r="E30" s="316"/>
      <c r="F30" s="316"/>
      <c r="G30" s="343"/>
      <c r="H30" s="338"/>
      <c r="I30" s="338"/>
      <c r="J30" s="338"/>
      <c r="K30" s="338"/>
      <c r="L30" s="338"/>
      <c r="M30" s="338"/>
    </row>
    <row r="31" spans="3:27" s="2" customFormat="1" ht="15" customHeight="1" x14ac:dyDescent="0.25">
      <c r="C31" s="815" t="s">
        <v>466</v>
      </c>
      <c r="D31" s="816"/>
      <c r="E31" s="816"/>
      <c r="F31" s="816"/>
      <c r="G31" s="817"/>
      <c r="R31" s="9"/>
      <c r="S31" s="9"/>
      <c r="T31" s="10"/>
      <c r="U31" s="9"/>
      <c r="V31" s="9"/>
      <c r="W31" s="9"/>
      <c r="X31" s="9"/>
      <c r="Y31" s="9"/>
      <c r="Z31" s="9"/>
      <c r="AA31" s="9"/>
    </row>
    <row r="32" spans="3:27" ht="9.9499999999999993" customHeight="1" x14ac:dyDescent="0.25">
      <c r="C32" s="341"/>
      <c r="D32" s="5"/>
      <c r="E32" s="316"/>
      <c r="F32" s="316"/>
      <c r="G32" s="343"/>
      <c r="H32" s="338"/>
      <c r="I32" s="338"/>
      <c r="J32" s="338"/>
      <c r="K32" s="338"/>
      <c r="L32" s="338"/>
      <c r="M32" s="338"/>
    </row>
    <row r="33" spans="1:27" ht="15" customHeight="1" x14ac:dyDescent="0.25">
      <c r="A33" s="356"/>
      <c r="B33" s="356"/>
      <c r="C33" s="341"/>
      <c r="D33" s="130" t="s">
        <v>232</v>
      </c>
      <c r="E33" s="316"/>
      <c r="F33" s="344" t="s">
        <v>68</v>
      </c>
      <c r="G33" s="357"/>
      <c r="H33" s="338"/>
      <c r="I33" s="338"/>
      <c r="J33" s="339"/>
      <c r="K33" s="340"/>
      <c r="L33" s="339"/>
      <c r="M33" s="339"/>
      <c r="N33" s="339"/>
      <c r="O33" s="339"/>
      <c r="P33" s="339"/>
    </row>
    <row r="34" spans="1:27" ht="9.9499999999999993" customHeight="1" x14ac:dyDescent="0.25">
      <c r="C34" s="341"/>
      <c r="D34" s="133"/>
      <c r="E34" s="316"/>
      <c r="F34" s="230"/>
      <c r="G34" s="343"/>
      <c r="H34" s="338"/>
      <c r="I34" s="338"/>
      <c r="J34" s="338"/>
      <c r="K34" s="338"/>
      <c r="L34" s="338"/>
      <c r="M34" s="338"/>
    </row>
    <row r="35" spans="1:27" ht="15" customHeight="1" x14ac:dyDescent="0.25">
      <c r="C35" s="341"/>
      <c r="D35" s="130" t="s">
        <v>233</v>
      </c>
      <c r="E35" s="316"/>
      <c r="F35" s="344" t="s">
        <v>68</v>
      </c>
      <c r="G35" s="343"/>
      <c r="H35" s="338"/>
      <c r="I35" s="338"/>
      <c r="J35" s="338"/>
      <c r="K35" s="161"/>
      <c r="L35" s="161"/>
      <c r="M35" s="811"/>
      <c r="N35" s="811"/>
      <c r="O35" s="811"/>
      <c r="P35" s="811"/>
    </row>
    <row r="36" spans="1:27" ht="9.9499999999999993" customHeight="1" x14ac:dyDescent="0.25">
      <c r="C36" s="341"/>
      <c r="D36" s="133"/>
      <c r="E36" s="316"/>
      <c r="F36" s="230"/>
      <c r="G36" s="343"/>
      <c r="H36" s="338"/>
      <c r="I36" s="338"/>
      <c r="J36" s="338"/>
      <c r="K36" s="161"/>
      <c r="L36" s="161"/>
      <c r="M36" s="316"/>
      <c r="N36" s="356"/>
      <c r="O36" s="355"/>
      <c r="P36" s="339"/>
    </row>
    <row r="37" spans="1:27" ht="15" customHeight="1" x14ac:dyDescent="0.25">
      <c r="C37" s="341"/>
      <c r="D37" s="130" t="s">
        <v>493</v>
      </c>
      <c r="E37" s="316"/>
      <c r="F37" s="344" t="s">
        <v>68</v>
      </c>
      <c r="G37" s="343"/>
      <c r="H37" s="338"/>
      <c r="I37" s="338"/>
      <c r="J37" s="338"/>
      <c r="K37" s="161"/>
      <c r="L37" s="161"/>
      <c r="M37" s="358"/>
      <c r="N37" s="358"/>
      <c r="O37" s="358"/>
      <c r="P37" s="358"/>
    </row>
    <row r="38" spans="1:27" ht="9.9499999999999993" customHeight="1" x14ac:dyDescent="0.25">
      <c r="C38" s="341"/>
      <c r="D38" s="133"/>
      <c r="E38" s="316"/>
      <c r="F38" s="230"/>
      <c r="G38" s="343"/>
      <c r="H38" s="338"/>
      <c r="I38" s="338"/>
      <c r="J38" s="338"/>
      <c r="K38" s="161"/>
      <c r="L38" s="161"/>
      <c r="M38" s="359"/>
      <c r="N38" s="359"/>
      <c r="O38" s="359"/>
      <c r="P38" s="359"/>
    </row>
    <row r="39" spans="1:27" ht="15" customHeight="1" x14ac:dyDescent="0.25">
      <c r="C39" s="341"/>
      <c r="D39" s="368" t="s">
        <v>422</v>
      </c>
      <c r="E39" s="316"/>
      <c r="F39" s="344" t="s">
        <v>68</v>
      </c>
      <c r="G39" s="343"/>
      <c r="H39" s="338"/>
      <c r="I39" s="338"/>
      <c r="J39" s="338"/>
      <c r="K39" s="338"/>
      <c r="L39" s="338"/>
      <c r="M39" s="338"/>
      <c r="N39" s="161"/>
      <c r="O39" s="161"/>
      <c r="P39" s="358"/>
      <c r="Y39" s="161"/>
      <c r="Z39" s="161"/>
    </row>
    <row r="40" spans="1:27" ht="9.9499999999999993" customHeight="1" x14ac:dyDescent="0.25">
      <c r="C40" s="341"/>
      <c r="D40" s="5"/>
      <c r="E40" s="316"/>
      <c r="F40" s="316"/>
      <c r="G40" s="343"/>
      <c r="H40" s="338"/>
      <c r="I40" s="338"/>
      <c r="J40" s="338"/>
      <c r="K40" s="338"/>
      <c r="L40" s="338"/>
      <c r="M40" s="338"/>
      <c r="N40" s="339"/>
      <c r="O40" s="339"/>
      <c r="P40" s="339"/>
    </row>
    <row r="41" spans="1:27" s="2" customFormat="1" ht="15" customHeight="1" x14ac:dyDescent="0.25">
      <c r="C41" s="709" t="s">
        <v>218</v>
      </c>
      <c r="D41" s="710"/>
      <c r="E41" s="710"/>
      <c r="F41" s="710"/>
      <c r="G41" s="711"/>
      <c r="W41" s="9"/>
      <c r="X41" s="9"/>
      <c r="Y41" s="9"/>
      <c r="Z41" s="9"/>
      <c r="AA41" s="9"/>
    </row>
    <row r="42" spans="1:27" ht="6" customHeight="1" x14ac:dyDescent="0.25">
      <c r="C42" s="341"/>
      <c r="D42" s="348"/>
      <c r="E42" s="342"/>
      <c r="F42" s="342"/>
      <c r="G42" s="343"/>
      <c r="H42" s="338"/>
      <c r="I42" s="338"/>
      <c r="J42" s="338"/>
      <c r="K42" s="338"/>
      <c r="L42" s="338"/>
      <c r="M42" s="338"/>
    </row>
    <row r="43" spans="1:27" x14ac:dyDescent="0.25">
      <c r="C43" s="158"/>
      <c r="D43" s="369" t="s">
        <v>546</v>
      </c>
      <c r="E43" s="358"/>
      <c r="F43" s="344" t="s">
        <v>68</v>
      </c>
      <c r="G43" s="263"/>
      <c r="H43" s="161"/>
      <c r="I43" s="161"/>
      <c r="K43" s="338"/>
      <c r="L43" s="338"/>
      <c r="M43" s="338"/>
      <c r="O43" s="323"/>
      <c r="P43" s="360"/>
      <c r="Q43" s="323"/>
    </row>
    <row r="44" spans="1:27" ht="9.9499999999999993" customHeight="1" x14ac:dyDescent="0.25">
      <c r="C44" s="341"/>
      <c r="D44" s="5"/>
      <c r="E44" s="316"/>
      <c r="F44" s="316"/>
      <c r="G44" s="343"/>
      <c r="H44" s="338"/>
      <c r="I44" s="338"/>
      <c r="J44" s="338"/>
      <c r="K44" s="338"/>
      <c r="L44" s="338"/>
      <c r="M44" s="338"/>
      <c r="O44" s="323"/>
      <c r="P44" s="360"/>
      <c r="Q44" s="323"/>
    </row>
    <row r="45" spans="1:27" ht="15.75" x14ac:dyDescent="0.25">
      <c r="C45" s="158"/>
      <c r="D45" s="132" t="s">
        <v>219</v>
      </c>
      <c r="E45" s="361"/>
      <c r="F45" s="362"/>
      <c r="G45" s="263"/>
      <c r="H45" s="363"/>
      <c r="I45" s="161"/>
      <c r="K45" s="338"/>
      <c r="L45" s="338"/>
      <c r="M45" s="338"/>
      <c r="O45" s="323"/>
      <c r="P45" s="360"/>
      <c r="Q45" s="323"/>
    </row>
    <row r="46" spans="1:27" ht="9.9499999999999993" customHeight="1" thickBot="1" x14ac:dyDescent="0.3">
      <c r="C46" s="364"/>
      <c r="D46" s="20"/>
      <c r="E46" s="365"/>
      <c r="F46" s="365"/>
      <c r="G46" s="366"/>
      <c r="H46" s="338"/>
      <c r="I46" s="338"/>
      <c r="J46" s="338"/>
      <c r="K46" s="338"/>
      <c r="L46" s="338"/>
      <c r="M46" s="338"/>
      <c r="O46" s="323"/>
      <c r="P46" s="360"/>
      <c r="Q46" s="323"/>
    </row>
  </sheetData>
  <sheetProtection algorithmName="SHA-512" hashValue="KJTOI9yHzdCvAGc5h87NEwQb8VWpQeYHrpa1KzEnHM2AvX8Q37dwIjDD788vbIqD0244yTvutl6fY3jMgvxGyw==" saltValue="C8SvbOdLGX9/WJbQLsh2aw==" spinCount="100000" sheet="1" objects="1" scenarios="1" selectLockedCells="1"/>
  <mergeCells count="7">
    <mergeCell ref="M35:P35"/>
    <mergeCell ref="C1:G1"/>
    <mergeCell ref="C9:G9"/>
    <mergeCell ref="C41:G41"/>
    <mergeCell ref="C31:G31"/>
    <mergeCell ref="C17:G17"/>
    <mergeCell ref="C2:G2"/>
  </mergeCells>
  <dataValidations count="1">
    <dataValidation type="list" allowBlank="1" showInputMessage="1" showErrorMessage="1" sqref="F11 F13 F15 F19 F21 F23 F25 F27 F33 F35 F37 F43 F39" xr:uid="{E374EFFF-2B5C-4608-BA56-A6E27B454DE7}">
      <formula1>"Select One, Yes, No"</formula1>
    </dataValidation>
  </dataValidations>
  <pageMargins left="0.7" right="0.7" top="0.75" bottom="0.75" header="0.3" footer="0.3"/>
  <pageSetup orientation="portrait"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F95"/>
  <sheetViews>
    <sheetView showGridLines="0" topLeftCell="I47" zoomScale="90" zoomScaleNormal="90" workbookViewId="0">
      <selection activeCell="P27" sqref="P27"/>
    </sheetView>
  </sheetViews>
  <sheetFormatPr defaultColWidth="8.85546875" defaultRowHeight="15" x14ac:dyDescent="0.25"/>
  <cols>
    <col min="1" max="1" width="2.85546875" style="147" customWidth="1"/>
    <col min="2" max="2" width="7.7109375" style="147" customWidth="1"/>
    <col min="3" max="3" width="13.42578125" style="169" customWidth="1"/>
    <col min="4" max="4" width="16.7109375" style="174" customWidth="1"/>
    <col min="5" max="5" width="11.28515625" style="169" customWidth="1"/>
    <col min="6" max="6" width="52.5703125" style="147" bestFit="1" customWidth="1"/>
    <col min="7" max="7" width="20.5703125" style="147" customWidth="1"/>
    <col min="8" max="8" width="13.42578125" style="175" customWidth="1"/>
    <col min="9" max="9" width="13.85546875" style="176" customWidth="1"/>
    <col min="10" max="10" width="20.28515625" style="169" customWidth="1"/>
    <col min="11" max="11" width="12.7109375" style="169" customWidth="1"/>
    <col min="12" max="12" width="34.42578125" style="169" customWidth="1"/>
    <col min="13" max="13" width="13.85546875" style="169" customWidth="1"/>
    <col min="14" max="14" width="16.5703125" style="170" customWidth="1"/>
    <col min="15" max="15" width="13.7109375" style="171" customWidth="1"/>
    <col min="16" max="16" width="14.42578125" style="171" customWidth="1"/>
    <col min="17" max="17" width="13.7109375" style="177" customWidth="1"/>
    <col min="18" max="18" width="10.85546875" style="169" customWidth="1"/>
    <col min="19" max="19" width="11.140625" style="177" customWidth="1"/>
    <col min="20" max="21" width="15" style="171" customWidth="1"/>
    <col min="22" max="22" width="18" style="171" customWidth="1"/>
    <col min="23" max="23" width="9.7109375" style="171" customWidth="1"/>
    <col min="24" max="24" width="15.5703125" style="171" customWidth="1"/>
    <col min="25" max="25" width="20.5703125" style="175" customWidth="1"/>
    <col min="26" max="26" width="19.85546875" style="177" customWidth="1"/>
    <col min="27" max="27" width="10.7109375" style="175" customWidth="1"/>
    <col min="28" max="28" width="13.28515625" style="169" customWidth="1"/>
    <col min="29" max="29" width="18.28515625" style="169" customWidth="1"/>
    <col min="30" max="30" width="20.5703125" style="169" customWidth="1"/>
    <col min="31" max="31" width="25.140625" style="169" customWidth="1"/>
    <col min="32" max="32" width="50.28515625" style="178" customWidth="1"/>
    <col min="33" max="16384" width="8.85546875" style="147"/>
  </cols>
  <sheetData>
    <row r="1" spans="2:32" s="391" customFormat="1" ht="21.95" customHeight="1" thickBot="1" x14ac:dyDescent="0.3">
      <c r="B1" s="837" t="s">
        <v>234</v>
      </c>
      <c r="C1" s="838"/>
      <c r="D1" s="838"/>
      <c r="E1" s="838"/>
      <c r="F1" s="838"/>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9"/>
    </row>
    <row r="2" spans="2:32" s="416" customFormat="1" ht="30" customHeight="1" x14ac:dyDescent="0.25">
      <c r="B2" s="840" t="s">
        <v>488</v>
      </c>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2"/>
    </row>
    <row r="3" spans="2:32" s="628" customFormat="1" ht="107.25" customHeight="1" x14ac:dyDescent="0.25">
      <c r="B3" s="619"/>
      <c r="C3" s="620" t="s">
        <v>203</v>
      </c>
      <c r="D3" s="621" t="s">
        <v>235</v>
      </c>
      <c r="E3" s="620" t="s">
        <v>236</v>
      </c>
      <c r="F3" s="620" t="s">
        <v>237</v>
      </c>
      <c r="G3" s="622" t="s">
        <v>238</v>
      </c>
      <c r="H3" s="623" t="s">
        <v>239</v>
      </c>
      <c r="I3" s="624" t="s">
        <v>240</v>
      </c>
      <c r="J3" s="622" t="s">
        <v>241</v>
      </c>
      <c r="K3" s="622" t="s">
        <v>242</v>
      </c>
      <c r="L3" s="622" t="s">
        <v>243</v>
      </c>
      <c r="M3" s="622" t="s">
        <v>244</v>
      </c>
      <c r="N3" s="622" t="s">
        <v>245</v>
      </c>
      <c r="O3" s="622" t="s">
        <v>246</v>
      </c>
      <c r="P3" s="622" t="s">
        <v>247</v>
      </c>
      <c r="Q3" s="622" t="s">
        <v>248</v>
      </c>
      <c r="R3" s="622" t="s">
        <v>249</v>
      </c>
      <c r="S3" s="622" t="s">
        <v>250</v>
      </c>
      <c r="T3" s="622" t="s">
        <v>468</v>
      </c>
      <c r="U3" s="625" t="s">
        <v>469</v>
      </c>
      <c r="V3" s="622" t="s">
        <v>467</v>
      </c>
      <c r="W3" s="622" t="s">
        <v>251</v>
      </c>
      <c r="X3" s="622" t="s">
        <v>252</v>
      </c>
      <c r="Y3" s="623" t="s">
        <v>253</v>
      </c>
      <c r="Z3" s="626" t="s">
        <v>254</v>
      </c>
      <c r="AA3" s="623" t="s">
        <v>255</v>
      </c>
      <c r="AB3" s="622" t="s">
        <v>256</v>
      </c>
      <c r="AC3" s="625" t="s">
        <v>257</v>
      </c>
      <c r="AD3" s="625" t="s">
        <v>258</v>
      </c>
      <c r="AE3" s="625" t="s">
        <v>259</v>
      </c>
      <c r="AF3" s="627" t="s">
        <v>260</v>
      </c>
    </row>
    <row r="4" spans="2:32" s="637" customFormat="1" ht="12.75" x14ac:dyDescent="0.2">
      <c r="B4" s="629" t="s">
        <v>261</v>
      </c>
      <c r="C4" s="630">
        <v>101</v>
      </c>
      <c r="D4" s="631">
        <v>0.8</v>
      </c>
      <c r="E4" s="630">
        <v>2</v>
      </c>
      <c r="F4" s="632" t="s">
        <v>262</v>
      </c>
      <c r="G4" s="633" t="s">
        <v>263</v>
      </c>
      <c r="H4" s="634">
        <v>45394</v>
      </c>
      <c r="I4" s="630" t="s">
        <v>264</v>
      </c>
      <c r="J4" s="630">
        <v>5</v>
      </c>
      <c r="K4" s="630" t="s">
        <v>265</v>
      </c>
      <c r="L4" s="630" t="s">
        <v>265</v>
      </c>
      <c r="M4" s="630" t="s">
        <v>265</v>
      </c>
      <c r="N4" s="635">
        <v>35125</v>
      </c>
      <c r="O4" s="635">
        <v>35125</v>
      </c>
      <c r="P4" s="635">
        <v>35125</v>
      </c>
      <c r="Q4" s="635">
        <v>55400</v>
      </c>
      <c r="R4" s="630" t="s">
        <v>265</v>
      </c>
      <c r="S4" s="635">
        <v>1215</v>
      </c>
      <c r="T4" s="635">
        <v>0</v>
      </c>
      <c r="U4" s="635">
        <f>T4+S4</f>
        <v>1215</v>
      </c>
      <c r="V4" s="635">
        <v>1300</v>
      </c>
      <c r="W4" s="630" t="s">
        <v>265</v>
      </c>
      <c r="X4" s="630" t="s">
        <v>265</v>
      </c>
      <c r="Y4" s="634">
        <v>45394</v>
      </c>
      <c r="Z4" s="635" t="s">
        <v>266</v>
      </c>
      <c r="AA4" s="630" t="s">
        <v>265</v>
      </c>
      <c r="AB4" s="630" t="s">
        <v>265</v>
      </c>
      <c r="AC4" s="630" t="s">
        <v>265</v>
      </c>
      <c r="AD4" s="630" t="s">
        <v>265</v>
      </c>
      <c r="AE4" s="630"/>
      <c r="AF4" s="636"/>
    </row>
    <row r="5" spans="2:32" x14ac:dyDescent="0.25">
      <c r="B5" s="670">
        <v>1</v>
      </c>
      <c r="C5" s="150"/>
      <c r="D5" s="151"/>
      <c r="E5" s="150"/>
      <c r="F5" s="152"/>
      <c r="G5" s="152"/>
      <c r="H5" s="153"/>
      <c r="I5" s="150"/>
      <c r="J5" s="150"/>
      <c r="K5" s="150"/>
      <c r="L5" s="150"/>
      <c r="M5" s="150"/>
      <c r="N5" s="154"/>
      <c r="O5" s="154"/>
      <c r="P5" s="154"/>
      <c r="Q5" s="154"/>
      <c r="R5" s="150"/>
      <c r="S5" s="154"/>
      <c r="T5" s="154"/>
      <c r="U5" s="155">
        <f>T5+S5</f>
        <v>0</v>
      </c>
      <c r="V5" s="154"/>
      <c r="W5" s="150"/>
      <c r="X5" s="150"/>
      <c r="Y5" s="153"/>
      <c r="Z5" s="154"/>
      <c r="AA5" s="150"/>
      <c r="AB5" s="150"/>
      <c r="AC5" s="150"/>
      <c r="AD5" s="150"/>
      <c r="AE5" s="156"/>
      <c r="AF5" s="157"/>
    </row>
    <row r="6" spans="2:32" x14ac:dyDescent="0.25">
      <c r="B6" s="670">
        <v>2</v>
      </c>
      <c r="C6" s="150"/>
      <c r="D6" s="151"/>
      <c r="E6" s="150"/>
      <c r="F6" s="152"/>
      <c r="G6" s="152"/>
      <c r="H6" s="153"/>
      <c r="I6" s="150"/>
      <c r="J6" s="150"/>
      <c r="K6" s="150"/>
      <c r="L6" s="150"/>
      <c r="M6" s="150"/>
      <c r="N6" s="154"/>
      <c r="O6" s="154"/>
      <c r="P6" s="154"/>
      <c r="Q6" s="154"/>
      <c r="R6" s="150"/>
      <c r="S6" s="154"/>
      <c r="T6" s="154"/>
      <c r="U6" s="155">
        <f t="shared" ref="U6:U54" si="0">T6+S6</f>
        <v>0</v>
      </c>
      <c r="V6" s="154"/>
      <c r="W6" s="150"/>
      <c r="X6" s="150"/>
      <c r="Y6" s="153"/>
      <c r="Z6" s="154"/>
      <c r="AA6" s="150"/>
      <c r="AB6" s="150"/>
      <c r="AC6" s="150"/>
      <c r="AD6" s="150"/>
      <c r="AE6" s="156"/>
      <c r="AF6" s="157"/>
    </row>
    <row r="7" spans="2:32" x14ac:dyDescent="0.25">
      <c r="B7" s="670">
        <v>3</v>
      </c>
      <c r="C7" s="150"/>
      <c r="D7" s="151"/>
      <c r="E7" s="150"/>
      <c r="F7" s="152"/>
      <c r="G7" s="152"/>
      <c r="H7" s="153"/>
      <c r="I7" s="150"/>
      <c r="J7" s="150"/>
      <c r="K7" s="150"/>
      <c r="L7" s="150"/>
      <c r="M7" s="150"/>
      <c r="N7" s="154"/>
      <c r="O7" s="154"/>
      <c r="P7" s="154"/>
      <c r="Q7" s="154"/>
      <c r="R7" s="150"/>
      <c r="S7" s="154"/>
      <c r="T7" s="154"/>
      <c r="U7" s="155">
        <f t="shared" si="0"/>
        <v>0</v>
      </c>
      <c r="V7" s="154"/>
      <c r="W7" s="150"/>
      <c r="X7" s="150"/>
      <c r="Y7" s="153"/>
      <c r="Z7" s="154"/>
      <c r="AA7" s="150"/>
      <c r="AB7" s="150"/>
      <c r="AC7" s="150"/>
      <c r="AD7" s="150"/>
      <c r="AE7" s="156"/>
      <c r="AF7" s="157"/>
    </row>
    <row r="8" spans="2:32" x14ac:dyDescent="0.25">
      <c r="B8" s="670">
        <v>4</v>
      </c>
      <c r="C8" s="150"/>
      <c r="D8" s="151"/>
      <c r="E8" s="150"/>
      <c r="F8" s="152"/>
      <c r="G8" s="152"/>
      <c r="H8" s="153"/>
      <c r="I8" s="150"/>
      <c r="J8" s="150"/>
      <c r="K8" s="150"/>
      <c r="L8" s="150"/>
      <c r="M8" s="150"/>
      <c r="N8" s="154"/>
      <c r="O8" s="154"/>
      <c r="P8" s="154"/>
      <c r="Q8" s="154"/>
      <c r="R8" s="150"/>
      <c r="S8" s="154"/>
      <c r="T8" s="154"/>
      <c r="U8" s="155">
        <f t="shared" si="0"/>
        <v>0</v>
      </c>
      <c r="V8" s="154"/>
      <c r="W8" s="150"/>
      <c r="X8" s="150"/>
      <c r="Y8" s="153"/>
      <c r="Z8" s="154"/>
      <c r="AA8" s="150"/>
      <c r="AB8" s="150"/>
      <c r="AC8" s="150"/>
      <c r="AD8" s="150"/>
      <c r="AE8" s="156"/>
      <c r="AF8" s="157"/>
    </row>
    <row r="9" spans="2:32" x14ac:dyDescent="0.25">
      <c r="B9" s="670">
        <v>5</v>
      </c>
      <c r="C9" s="150"/>
      <c r="D9" s="151"/>
      <c r="E9" s="150"/>
      <c r="F9" s="152"/>
      <c r="G9" s="152"/>
      <c r="H9" s="153"/>
      <c r="I9" s="150"/>
      <c r="J9" s="150"/>
      <c r="K9" s="150"/>
      <c r="L9" s="150"/>
      <c r="M9" s="150"/>
      <c r="N9" s="154"/>
      <c r="O9" s="154"/>
      <c r="P9" s="154"/>
      <c r="Q9" s="154"/>
      <c r="R9" s="150"/>
      <c r="S9" s="154"/>
      <c r="T9" s="154"/>
      <c r="U9" s="155">
        <f t="shared" si="0"/>
        <v>0</v>
      </c>
      <c r="V9" s="154"/>
      <c r="W9" s="150"/>
      <c r="X9" s="150"/>
      <c r="Y9" s="153"/>
      <c r="Z9" s="154"/>
      <c r="AA9" s="150"/>
      <c r="AB9" s="150"/>
      <c r="AC9" s="150"/>
      <c r="AD9" s="150"/>
      <c r="AE9" s="156"/>
      <c r="AF9" s="157"/>
    </row>
    <row r="10" spans="2:32" x14ac:dyDescent="0.25">
      <c r="B10" s="670">
        <v>6</v>
      </c>
      <c r="C10" s="150"/>
      <c r="D10" s="151"/>
      <c r="E10" s="150"/>
      <c r="F10" s="152"/>
      <c r="G10" s="152"/>
      <c r="H10" s="153"/>
      <c r="I10" s="150"/>
      <c r="J10" s="150"/>
      <c r="K10" s="150"/>
      <c r="L10" s="150"/>
      <c r="M10" s="150"/>
      <c r="N10" s="154"/>
      <c r="O10" s="154"/>
      <c r="P10" s="154"/>
      <c r="Q10" s="154"/>
      <c r="R10" s="150"/>
      <c r="S10" s="154"/>
      <c r="T10" s="154"/>
      <c r="U10" s="155">
        <f t="shared" si="0"/>
        <v>0</v>
      </c>
      <c r="V10" s="154"/>
      <c r="W10" s="150"/>
      <c r="X10" s="150"/>
      <c r="Y10" s="153"/>
      <c r="Z10" s="154"/>
      <c r="AA10" s="150"/>
      <c r="AB10" s="150"/>
      <c r="AC10" s="150"/>
      <c r="AD10" s="150"/>
      <c r="AE10" s="156"/>
      <c r="AF10" s="157"/>
    </row>
    <row r="11" spans="2:32" x14ac:dyDescent="0.25">
      <c r="B11" s="670">
        <v>7</v>
      </c>
      <c r="C11" s="150"/>
      <c r="D11" s="151"/>
      <c r="E11" s="150"/>
      <c r="F11" s="152"/>
      <c r="G11" s="152"/>
      <c r="H11" s="153"/>
      <c r="I11" s="150"/>
      <c r="J11" s="150"/>
      <c r="K11" s="150"/>
      <c r="L11" s="150"/>
      <c r="M11" s="150"/>
      <c r="N11" s="154"/>
      <c r="O11" s="154"/>
      <c r="P11" s="154"/>
      <c r="Q11" s="154"/>
      <c r="R11" s="150"/>
      <c r="S11" s="154"/>
      <c r="T11" s="154"/>
      <c r="U11" s="155">
        <f t="shared" si="0"/>
        <v>0</v>
      </c>
      <c r="V11" s="154"/>
      <c r="W11" s="150"/>
      <c r="X11" s="150"/>
      <c r="Y11" s="153"/>
      <c r="Z11" s="154"/>
      <c r="AA11" s="150"/>
      <c r="AB11" s="150"/>
      <c r="AC11" s="150"/>
      <c r="AD11" s="150"/>
      <c r="AE11" s="156"/>
      <c r="AF11" s="157"/>
    </row>
    <row r="12" spans="2:32" x14ac:dyDescent="0.25">
      <c r="B12" s="670">
        <v>8</v>
      </c>
      <c r="C12" s="150"/>
      <c r="D12" s="151"/>
      <c r="E12" s="150"/>
      <c r="F12" s="152"/>
      <c r="G12" s="152"/>
      <c r="H12" s="153"/>
      <c r="I12" s="150"/>
      <c r="J12" s="150"/>
      <c r="K12" s="150"/>
      <c r="L12" s="150"/>
      <c r="M12" s="150"/>
      <c r="N12" s="154"/>
      <c r="O12" s="154"/>
      <c r="P12" s="154"/>
      <c r="Q12" s="154"/>
      <c r="R12" s="150"/>
      <c r="S12" s="154"/>
      <c r="T12" s="154"/>
      <c r="U12" s="155">
        <f t="shared" si="0"/>
        <v>0</v>
      </c>
      <c r="V12" s="154"/>
      <c r="W12" s="150"/>
      <c r="X12" s="150"/>
      <c r="Y12" s="153"/>
      <c r="Z12" s="154"/>
      <c r="AA12" s="150"/>
      <c r="AB12" s="150"/>
      <c r="AC12" s="150"/>
      <c r="AD12" s="150"/>
      <c r="AE12" s="156"/>
      <c r="AF12" s="157"/>
    </row>
    <row r="13" spans="2:32" x14ac:dyDescent="0.25">
      <c r="B13" s="670">
        <v>9</v>
      </c>
      <c r="C13" s="150"/>
      <c r="D13" s="151"/>
      <c r="E13" s="150"/>
      <c r="F13" s="152"/>
      <c r="G13" s="152"/>
      <c r="H13" s="153"/>
      <c r="I13" s="150"/>
      <c r="J13" s="150"/>
      <c r="K13" s="150"/>
      <c r="L13" s="150"/>
      <c r="M13" s="150"/>
      <c r="N13" s="154"/>
      <c r="O13" s="154"/>
      <c r="P13" s="154"/>
      <c r="Q13" s="154"/>
      <c r="R13" s="150"/>
      <c r="S13" s="154"/>
      <c r="T13" s="154"/>
      <c r="U13" s="155">
        <f t="shared" si="0"/>
        <v>0</v>
      </c>
      <c r="V13" s="154"/>
      <c r="W13" s="150"/>
      <c r="X13" s="150"/>
      <c r="Y13" s="153"/>
      <c r="Z13" s="154"/>
      <c r="AA13" s="150"/>
      <c r="AB13" s="150"/>
      <c r="AC13" s="150"/>
      <c r="AD13" s="150"/>
      <c r="AE13" s="156"/>
      <c r="AF13" s="157"/>
    </row>
    <row r="14" spans="2:32" x14ac:dyDescent="0.25">
      <c r="B14" s="670">
        <v>10</v>
      </c>
      <c r="C14" s="150"/>
      <c r="D14" s="151"/>
      <c r="E14" s="150"/>
      <c r="F14" s="152"/>
      <c r="G14" s="152"/>
      <c r="H14" s="153"/>
      <c r="I14" s="150"/>
      <c r="J14" s="150"/>
      <c r="K14" s="150"/>
      <c r="L14" s="150"/>
      <c r="M14" s="150"/>
      <c r="N14" s="154"/>
      <c r="O14" s="154"/>
      <c r="P14" s="154"/>
      <c r="Q14" s="154"/>
      <c r="R14" s="150"/>
      <c r="S14" s="154"/>
      <c r="T14" s="154"/>
      <c r="U14" s="155">
        <f t="shared" si="0"/>
        <v>0</v>
      </c>
      <c r="V14" s="154"/>
      <c r="W14" s="150"/>
      <c r="X14" s="150"/>
      <c r="Y14" s="153"/>
      <c r="Z14" s="154"/>
      <c r="AA14" s="150"/>
      <c r="AB14" s="150"/>
      <c r="AC14" s="150"/>
      <c r="AD14" s="150"/>
      <c r="AE14" s="156"/>
      <c r="AF14" s="157"/>
    </row>
    <row r="15" spans="2:32" x14ac:dyDescent="0.25">
      <c r="B15" s="670">
        <v>11</v>
      </c>
      <c r="C15" s="150"/>
      <c r="D15" s="151"/>
      <c r="E15" s="150"/>
      <c r="F15" s="152"/>
      <c r="G15" s="152"/>
      <c r="H15" s="153"/>
      <c r="I15" s="150"/>
      <c r="J15" s="150"/>
      <c r="K15" s="150"/>
      <c r="L15" s="150"/>
      <c r="M15" s="150"/>
      <c r="N15" s="154"/>
      <c r="O15" s="154"/>
      <c r="P15" s="154"/>
      <c r="Q15" s="154"/>
      <c r="R15" s="150"/>
      <c r="S15" s="154"/>
      <c r="T15" s="154"/>
      <c r="U15" s="155">
        <f t="shared" si="0"/>
        <v>0</v>
      </c>
      <c r="V15" s="154"/>
      <c r="W15" s="150"/>
      <c r="X15" s="150"/>
      <c r="Y15" s="153"/>
      <c r="Z15" s="154"/>
      <c r="AA15" s="150"/>
      <c r="AB15" s="150"/>
      <c r="AC15" s="150"/>
      <c r="AD15" s="150"/>
      <c r="AE15" s="156"/>
      <c r="AF15" s="157"/>
    </row>
    <row r="16" spans="2:32" x14ac:dyDescent="0.25">
      <c r="B16" s="670">
        <v>12</v>
      </c>
      <c r="C16" s="150"/>
      <c r="D16" s="151"/>
      <c r="E16" s="150"/>
      <c r="F16" s="152"/>
      <c r="G16" s="152"/>
      <c r="H16" s="153"/>
      <c r="I16" s="150"/>
      <c r="J16" s="150"/>
      <c r="K16" s="150"/>
      <c r="L16" s="150"/>
      <c r="M16" s="150"/>
      <c r="N16" s="154"/>
      <c r="O16" s="154"/>
      <c r="P16" s="154"/>
      <c r="Q16" s="154"/>
      <c r="R16" s="150"/>
      <c r="S16" s="154"/>
      <c r="T16" s="154"/>
      <c r="U16" s="155">
        <f t="shared" si="0"/>
        <v>0</v>
      </c>
      <c r="V16" s="154"/>
      <c r="W16" s="150"/>
      <c r="X16" s="150"/>
      <c r="Y16" s="153"/>
      <c r="Z16" s="154"/>
      <c r="AA16" s="150"/>
      <c r="AB16" s="150"/>
      <c r="AC16" s="150"/>
      <c r="AD16" s="150"/>
      <c r="AE16" s="156"/>
      <c r="AF16" s="157"/>
    </row>
    <row r="17" spans="2:32" x14ac:dyDescent="0.25">
      <c r="B17" s="670">
        <v>13</v>
      </c>
      <c r="C17" s="150"/>
      <c r="D17" s="151"/>
      <c r="E17" s="150"/>
      <c r="F17" s="152"/>
      <c r="G17" s="152"/>
      <c r="H17" s="153"/>
      <c r="I17" s="150"/>
      <c r="J17" s="150"/>
      <c r="K17" s="150"/>
      <c r="L17" s="150"/>
      <c r="M17" s="150"/>
      <c r="N17" s="154"/>
      <c r="O17" s="154"/>
      <c r="P17" s="154"/>
      <c r="Q17" s="154"/>
      <c r="R17" s="150"/>
      <c r="S17" s="154"/>
      <c r="T17" s="154"/>
      <c r="U17" s="155">
        <f t="shared" si="0"/>
        <v>0</v>
      </c>
      <c r="V17" s="154"/>
      <c r="W17" s="150"/>
      <c r="X17" s="150"/>
      <c r="Y17" s="153"/>
      <c r="Z17" s="154"/>
      <c r="AA17" s="150"/>
      <c r="AB17" s="150"/>
      <c r="AC17" s="150"/>
      <c r="AD17" s="150"/>
      <c r="AE17" s="156"/>
      <c r="AF17" s="157"/>
    </row>
    <row r="18" spans="2:32" x14ac:dyDescent="0.25">
      <c r="B18" s="670">
        <v>14</v>
      </c>
      <c r="C18" s="150"/>
      <c r="D18" s="151"/>
      <c r="E18" s="150"/>
      <c r="F18" s="152"/>
      <c r="G18" s="152"/>
      <c r="H18" s="153"/>
      <c r="I18" s="150"/>
      <c r="J18" s="150"/>
      <c r="K18" s="150"/>
      <c r="L18" s="150"/>
      <c r="M18" s="150"/>
      <c r="N18" s="154"/>
      <c r="O18" s="154"/>
      <c r="P18" s="154"/>
      <c r="Q18" s="154"/>
      <c r="R18" s="150"/>
      <c r="S18" s="154"/>
      <c r="T18" s="154"/>
      <c r="U18" s="155">
        <f t="shared" si="0"/>
        <v>0</v>
      </c>
      <c r="V18" s="154"/>
      <c r="W18" s="150"/>
      <c r="X18" s="150"/>
      <c r="Y18" s="153"/>
      <c r="Z18" s="154"/>
      <c r="AA18" s="150"/>
      <c r="AB18" s="150"/>
      <c r="AC18" s="150"/>
      <c r="AD18" s="150"/>
      <c r="AE18" s="156"/>
      <c r="AF18" s="157"/>
    </row>
    <row r="19" spans="2:32" x14ac:dyDescent="0.25">
      <c r="B19" s="670">
        <v>15</v>
      </c>
      <c r="C19" s="150"/>
      <c r="D19" s="151"/>
      <c r="E19" s="150"/>
      <c r="F19" s="152"/>
      <c r="G19" s="152"/>
      <c r="H19" s="153"/>
      <c r="I19" s="150"/>
      <c r="J19" s="150"/>
      <c r="K19" s="150"/>
      <c r="L19" s="150"/>
      <c r="M19" s="150"/>
      <c r="N19" s="154"/>
      <c r="O19" s="154"/>
      <c r="P19" s="154"/>
      <c r="Q19" s="154"/>
      <c r="R19" s="150"/>
      <c r="S19" s="154"/>
      <c r="T19" s="154"/>
      <c r="U19" s="155">
        <f t="shared" si="0"/>
        <v>0</v>
      </c>
      <c r="V19" s="154"/>
      <c r="W19" s="150"/>
      <c r="X19" s="150"/>
      <c r="Y19" s="153"/>
      <c r="Z19" s="154"/>
      <c r="AA19" s="150"/>
      <c r="AB19" s="150"/>
      <c r="AC19" s="150"/>
      <c r="AD19" s="150"/>
      <c r="AE19" s="156"/>
      <c r="AF19" s="157"/>
    </row>
    <row r="20" spans="2:32" x14ac:dyDescent="0.25">
      <c r="B20" s="670">
        <v>16</v>
      </c>
      <c r="C20" s="150"/>
      <c r="D20" s="151"/>
      <c r="E20" s="150"/>
      <c r="F20" s="152"/>
      <c r="G20" s="152"/>
      <c r="H20" s="153"/>
      <c r="I20" s="150"/>
      <c r="J20" s="150"/>
      <c r="K20" s="150"/>
      <c r="L20" s="150"/>
      <c r="M20" s="150"/>
      <c r="N20" s="154"/>
      <c r="O20" s="154"/>
      <c r="P20" s="154"/>
      <c r="Q20" s="154"/>
      <c r="R20" s="150"/>
      <c r="S20" s="154"/>
      <c r="T20" s="154"/>
      <c r="U20" s="155">
        <f t="shared" si="0"/>
        <v>0</v>
      </c>
      <c r="V20" s="154"/>
      <c r="W20" s="150"/>
      <c r="X20" s="150"/>
      <c r="Y20" s="153"/>
      <c r="Z20" s="154"/>
      <c r="AA20" s="150"/>
      <c r="AB20" s="150"/>
      <c r="AC20" s="150"/>
      <c r="AD20" s="150"/>
      <c r="AE20" s="156"/>
      <c r="AF20" s="157"/>
    </row>
    <row r="21" spans="2:32" x14ac:dyDescent="0.25">
      <c r="B21" s="670">
        <v>17</v>
      </c>
      <c r="C21" s="150"/>
      <c r="D21" s="151"/>
      <c r="E21" s="150"/>
      <c r="F21" s="152"/>
      <c r="G21" s="152"/>
      <c r="H21" s="153"/>
      <c r="I21" s="150"/>
      <c r="J21" s="150"/>
      <c r="K21" s="150"/>
      <c r="L21" s="150"/>
      <c r="M21" s="150"/>
      <c r="N21" s="154"/>
      <c r="O21" s="154"/>
      <c r="P21" s="154"/>
      <c r="Q21" s="154"/>
      <c r="R21" s="150"/>
      <c r="S21" s="154"/>
      <c r="T21" s="154"/>
      <c r="U21" s="155">
        <f t="shared" si="0"/>
        <v>0</v>
      </c>
      <c r="V21" s="154"/>
      <c r="W21" s="150"/>
      <c r="X21" s="150"/>
      <c r="Y21" s="153"/>
      <c r="Z21" s="154"/>
      <c r="AA21" s="150"/>
      <c r="AB21" s="150"/>
      <c r="AC21" s="150"/>
      <c r="AD21" s="150"/>
      <c r="AE21" s="156"/>
      <c r="AF21" s="157"/>
    </row>
    <row r="22" spans="2:32" x14ac:dyDescent="0.25">
      <c r="B22" s="670">
        <v>18</v>
      </c>
      <c r="C22" s="150"/>
      <c r="D22" s="151"/>
      <c r="E22" s="150"/>
      <c r="F22" s="152"/>
      <c r="G22" s="152"/>
      <c r="H22" s="153"/>
      <c r="I22" s="150"/>
      <c r="J22" s="150"/>
      <c r="K22" s="150"/>
      <c r="L22" s="150"/>
      <c r="M22" s="150"/>
      <c r="N22" s="154"/>
      <c r="O22" s="154"/>
      <c r="P22" s="154"/>
      <c r="Q22" s="154"/>
      <c r="R22" s="150"/>
      <c r="S22" s="154"/>
      <c r="T22" s="154"/>
      <c r="U22" s="155">
        <f t="shared" si="0"/>
        <v>0</v>
      </c>
      <c r="V22" s="154"/>
      <c r="W22" s="150"/>
      <c r="X22" s="150"/>
      <c r="Y22" s="153"/>
      <c r="Z22" s="154"/>
      <c r="AA22" s="150"/>
      <c r="AB22" s="150"/>
      <c r="AC22" s="150"/>
      <c r="AD22" s="150"/>
      <c r="AE22" s="156"/>
      <c r="AF22" s="157"/>
    </row>
    <row r="23" spans="2:32" x14ac:dyDescent="0.25">
      <c r="B23" s="670">
        <v>19</v>
      </c>
      <c r="C23" s="150"/>
      <c r="D23" s="151"/>
      <c r="E23" s="150"/>
      <c r="F23" s="152"/>
      <c r="G23" s="152"/>
      <c r="H23" s="153"/>
      <c r="I23" s="150"/>
      <c r="J23" s="150"/>
      <c r="K23" s="150"/>
      <c r="L23" s="150"/>
      <c r="M23" s="150"/>
      <c r="N23" s="154"/>
      <c r="O23" s="154"/>
      <c r="P23" s="154"/>
      <c r="Q23" s="154"/>
      <c r="R23" s="150"/>
      <c r="S23" s="154"/>
      <c r="T23" s="154"/>
      <c r="U23" s="155">
        <f t="shared" si="0"/>
        <v>0</v>
      </c>
      <c r="V23" s="154"/>
      <c r="W23" s="150"/>
      <c r="X23" s="150"/>
      <c r="Y23" s="153"/>
      <c r="Z23" s="154"/>
      <c r="AA23" s="150"/>
      <c r="AB23" s="150"/>
      <c r="AC23" s="150"/>
      <c r="AD23" s="150"/>
      <c r="AE23" s="156"/>
      <c r="AF23" s="157"/>
    </row>
    <row r="24" spans="2:32" x14ac:dyDescent="0.25">
      <c r="B24" s="670">
        <v>20</v>
      </c>
      <c r="C24" s="150"/>
      <c r="D24" s="151"/>
      <c r="E24" s="150"/>
      <c r="F24" s="152"/>
      <c r="G24" s="152"/>
      <c r="H24" s="153"/>
      <c r="I24" s="150"/>
      <c r="J24" s="150"/>
      <c r="K24" s="150"/>
      <c r="L24" s="150"/>
      <c r="M24" s="150"/>
      <c r="N24" s="154"/>
      <c r="O24" s="154"/>
      <c r="P24" s="154"/>
      <c r="Q24" s="154"/>
      <c r="R24" s="150"/>
      <c r="S24" s="154"/>
      <c r="T24" s="154"/>
      <c r="U24" s="155">
        <f t="shared" si="0"/>
        <v>0</v>
      </c>
      <c r="V24" s="154"/>
      <c r="W24" s="150"/>
      <c r="X24" s="150"/>
      <c r="Y24" s="153"/>
      <c r="Z24" s="154"/>
      <c r="AA24" s="150"/>
      <c r="AB24" s="150"/>
      <c r="AC24" s="150"/>
      <c r="AD24" s="150"/>
      <c r="AE24" s="156"/>
      <c r="AF24" s="157"/>
    </row>
    <row r="25" spans="2:32" x14ac:dyDescent="0.25">
      <c r="B25" s="670">
        <v>21</v>
      </c>
      <c r="C25" s="150"/>
      <c r="D25" s="151"/>
      <c r="E25" s="150"/>
      <c r="F25" s="152"/>
      <c r="G25" s="152"/>
      <c r="H25" s="153"/>
      <c r="I25" s="150"/>
      <c r="J25" s="150"/>
      <c r="K25" s="150"/>
      <c r="L25" s="150"/>
      <c r="M25" s="150"/>
      <c r="N25" s="154"/>
      <c r="O25" s="154"/>
      <c r="P25" s="154"/>
      <c r="Q25" s="154"/>
      <c r="R25" s="150"/>
      <c r="S25" s="154"/>
      <c r="T25" s="154"/>
      <c r="U25" s="155">
        <f t="shared" si="0"/>
        <v>0</v>
      </c>
      <c r="V25" s="154"/>
      <c r="W25" s="150"/>
      <c r="X25" s="150"/>
      <c r="Y25" s="153"/>
      <c r="Z25" s="154"/>
      <c r="AA25" s="150"/>
      <c r="AB25" s="150"/>
      <c r="AC25" s="150"/>
      <c r="AD25" s="150"/>
      <c r="AE25" s="156"/>
      <c r="AF25" s="157"/>
    </row>
    <row r="26" spans="2:32" x14ac:dyDescent="0.25">
      <c r="B26" s="670">
        <v>22</v>
      </c>
      <c r="C26" s="150"/>
      <c r="D26" s="151"/>
      <c r="E26" s="150"/>
      <c r="F26" s="152"/>
      <c r="G26" s="152"/>
      <c r="H26" s="153"/>
      <c r="I26" s="150"/>
      <c r="J26" s="150"/>
      <c r="K26" s="150"/>
      <c r="L26" s="150"/>
      <c r="M26" s="150"/>
      <c r="N26" s="154"/>
      <c r="O26" s="154"/>
      <c r="P26" s="154"/>
      <c r="Q26" s="154"/>
      <c r="R26" s="150"/>
      <c r="S26" s="154"/>
      <c r="T26" s="154"/>
      <c r="U26" s="155">
        <f t="shared" si="0"/>
        <v>0</v>
      </c>
      <c r="V26" s="154"/>
      <c r="W26" s="150"/>
      <c r="X26" s="150"/>
      <c r="Y26" s="153"/>
      <c r="Z26" s="154"/>
      <c r="AA26" s="150"/>
      <c r="AB26" s="150"/>
      <c r="AC26" s="150"/>
      <c r="AD26" s="150"/>
      <c r="AE26" s="156"/>
      <c r="AF26" s="157"/>
    </row>
    <row r="27" spans="2:32" x14ac:dyDescent="0.25">
      <c r="B27" s="670">
        <v>23</v>
      </c>
      <c r="C27" s="150"/>
      <c r="D27" s="151"/>
      <c r="E27" s="150"/>
      <c r="F27" s="152"/>
      <c r="G27" s="152"/>
      <c r="H27" s="153"/>
      <c r="I27" s="150"/>
      <c r="J27" s="150"/>
      <c r="K27" s="150"/>
      <c r="L27" s="150"/>
      <c r="M27" s="150"/>
      <c r="N27" s="154"/>
      <c r="O27" s="154"/>
      <c r="P27" s="154"/>
      <c r="Q27" s="154"/>
      <c r="R27" s="150"/>
      <c r="S27" s="154"/>
      <c r="T27" s="154"/>
      <c r="U27" s="155">
        <f t="shared" si="0"/>
        <v>0</v>
      </c>
      <c r="V27" s="154"/>
      <c r="W27" s="150"/>
      <c r="X27" s="150"/>
      <c r="Y27" s="153"/>
      <c r="Z27" s="154"/>
      <c r="AA27" s="150"/>
      <c r="AB27" s="150"/>
      <c r="AC27" s="150"/>
      <c r="AD27" s="150"/>
      <c r="AE27" s="156"/>
      <c r="AF27" s="157"/>
    </row>
    <row r="28" spans="2:32" x14ac:dyDescent="0.25">
      <c r="B28" s="670">
        <v>24</v>
      </c>
      <c r="C28" s="150"/>
      <c r="D28" s="151"/>
      <c r="E28" s="150"/>
      <c r="F28" s="152"/>
      <c r="G28" s="152"/>
      <c r="H28" s="153"/>
      <c r="I28" s="150"/>
      <c r="J28" s="150"/>
      <c r="K28" s="150"/>
      <c r="L28" s="150"/>
      <c r="M28" s="150"/>
      <c r="N28" s="154"/>
      <c r="O28" s="154"/>
      <c r="P28" s="154"/>
      <c r="Q28" s="154"/>
      <c r="R28" s="150"/>
      <c r="S28" s="154"/>
      <c r="T28" s="154"/>
      <c r="U28" s="155">
        <f t="shared" si="0"/>
        <v>0</v>
      </c>
      <c r="V28" s="154"/>
      <c r="W28" s="150"/>
      <c r="X28" s="150"/>
      <c r="Y28" s="153"/>
      <c r="Z28" s="154"/>
      <c r="AA28" s="150"/>
      <c r="AB28" s="150"/>
      <c r="AC28" s="150"/>
      <c r="AD28" s="150"/>
      <c r="AE28" s="156"/>
      <c r="AF28" s="157"/>
    </row>
    <row r="29" spans="2:32" x14ac:dyDescent="0.25">
      <c r="B29" s="670">
        <v>25</v>
      </c>
      <c r="C29" s="150"/>
      <c r="D29" s="151"/>
      <c r="E29" s="150"/>
      <c r="F29" s="152"/>
      <c r="G29" s="152"/>
      <c r="H29" s="153"/>
      <c r="I29" s="150"/>
      <c r="J29" s="150"/>
      <c r="K29" s="150"/>
      <c r="L29" s="150"/>
      <c r="M29" s="150"/>
      <c r="N29" s="154"/>
      <c r="O29" s="154"/>
      <c r="P29" s="154"/>
      <c r="Q29" s="154"/>
      <c r="R29" s="150"/>
      <c r="S29" s="154"/>
      <c r="T29" s="154"/>
      <c r="U29" s="155">
        <f t="shared" si="0"/>
        <v>0</v>
      </c>
      <c r="V29" s="154"/>
      <c r="W29" s="150"/>
      <c r="X29" s="150"/>
      <c r="Y29" s="153"/>
      <c r="Z29" s="154"/>
      <c r="AA29" s="150"/>
      <c r="AB29" s="150"/>
      <c r="AC29" s="150"/>
      <c r="AD29" s="150"/>
      <c r="AE29" s="156"/>
      <c r="AF29" s="157"/>
    </row>
    <row r="30" spans="2:32" x14ac:dyDescent="0.25">
      <c r="B30" s="670">
        <v>26</v>
      </c>
      <c r="C30" s="150"/>
      <c r="D30" s="151"/>
      <c r="E30" s="150"/>
      <c r="F30" s="152"/>
      <c r="G30" s="152"/>
      <c r="H30" s="153"/>
      <c r="I30" s="150"/>
      <c r="J30" s="150"/>
      <c r="K30" s="150"/>
      <c r="L30" s="150"/>
      <c r="M30" s="150"/>
      <c r="N30" s="154"/>
      <c r="O30" s="154"/>
      <c r="P30" s="154"/>
      <c r="Q30" s="154"/>
      <c r="R30" s="150"/>
      <c r="S30" s="154"/>
      <c r="T30" s="154"/>
      <c r="U30" s="155">
        <f t="shared" si="0"/>
        <v>0</v>
      </c>
      <c r="V30" s="154"/>
      <c r="W30" s="150"/>
      <c r="X30" s="150"/>
      <c r="Y30" s="153"/>
      <c r="Z30" s="154"/>
      <c r="AA30" s="150"/>
      <c r="AB30" s="150"/>
      <c r="AC30" s="150"/>
      <c r="AD30" s="150"/>
      <c r="AE30" s="156"/>
      <c r="AF30" s="157"/>
    </row>
    <row r="31" spans="2:32" x14ac:dyDescent="0.25">
      <c r="B31" s="670">
        <v>27</v>
      </c>
      <c r="C31" s="150"/>
      <c r="D31" s="151"/>
      <c r="E31" s="150"/>
      <c r="F31" s="152"/>
      <c r="G31" s="152"/>
      <c r="H31" s="153"/>
      <c r="I31" s="150"/>
      <c r="J31" s="150"/>
      <c r="K31" s="150"/>
      <c r="L31" s="150"/>
      <c r="M31" s="150"/>
      <c r="N31" s="154"/>
      <c r="O31" s="154"/>
      <c r="P31" s="154"/>
      <c r="Q31" s="154"/>
      <c r="R31" s="150"/>
      <c r="S31" s="154"/>
      <c r="T31" s="154"/>
      <c r="U31" s="155">
        <f t="shared" si="0"/>
        <v>0</v>
      </c>
      <c r="V31" s="154"/>
      <c r="W31" s="150"/>
      <c r="X31" s="150"/>
      <c r="Y31" s="153"/>
      <c r="Z31" s="154"/>
      <c r="AA31" s="150"/>
      <c r="AB31" s="150"/>
      <c r="AC31" s="150"/>
      <c r="AD31" s="150"/>
      <c r="AE31" s="156"/>
      <c r="AF31" s="157"/>
    </row>
    <row r="32" spans="2:32" x14ac:dyDescent="0.25">
      <c r="B32" s="670">
        <v>28</v>
      </c>
      <c r="C32" s="150"/>
      <c r="D32" s="151"/>
      <c r="E32" s="150"/>
      <c r="F32" s="152"/>
      <c r="G32" s="152"/>
      <c r="H32" s="153"/>
      <c r="I32" s="150"/>
      <c r="J32" s="150"/>
      <c r="K32" s="150"/>
      <c r="L32" s="150"/>
      <c r="M32" s="150"/>
      <c r="N32" s="154"/>
      <c r="O32" s="154"/>
      <c r="P32" s="154"/>
      <c r="Q32" s="154"/>
      <c r="R32" s="150"/>
      <c r="S32" s="154"/>
      <c r="T32" s="154"/>
      <c r="U32" s="155">
        <f t="shared" si="0"/>
        <v>0</v>
      </c>
      <c r="V32" s="154"/>
      <c r="W32" s="150"/>
      <c r="X32" s="150"/>
      <c r="Y32" s="153"/>
      <c r="Z32" s="154"/>
      <c r="AA32" s="150"/>
      <c r="AB32" s="150"/>
      <c r="AC32" s="150"/>
      <c r="AD32" s="150"/>
      <c r="AE32" s="156"/>
      <c r="AF32" s="157"/>
    </row>
    <row r="33" spans="2:32" x14ac:dyDescent="0.25">
      <c r="B33" s="670">
        <v>29</v>
      </c>
      <c r="C33" s="150"/>
      <c r="D33" s="151"/>
      <c r="E33" s="150"/>
      <c r="F33" s="152"/>
      <c r="G33" s="152"/>
      <c r="H33" s="153"/>
      <c r="I33" s="150"/>
      <c r="J33" s="150"/>
      <c r="K33" s="150"/>
      <c r="L33" s="150"/>
      <c r="M33" s="150"/>
      <c r="N33" s="154"/>
      <c r="O33" s="154"/>
      <c r="P33" s="154"/>
      <c r="Q33" s="154"/>
      <c r="R33" s="150"/>
      <c r="S33" s="154"/>
      <c r="T33" s="154"/>
      <c r="U33" s="155">
        <f t="shared" si="0"/>
        <v>0</v>
      </c>
      <c r="V33" s="154"/>
      <c r="W33" s="150"/>
      <c r="X33" s="150"/>
      <c r="Y33" s="153"/>
      <c r="Z33" s="154"/>
      <c r="AA33" s="150"/>
      <c r="AB33" s="150"/>
      <c r="AC33" s="150"/>
      <c r="AD33" s="150"/>
      <c r="AE33" s="156"/>
      <c r="AF33" s="157"/>
    </row>
    <row r="34" spans="2:32" x14ac:dyDescent="0.25">
      <c r="B34" s="670">
        <v>30</v>
      </c>
      <c r="C34" s="150"/>
      <c r="D34" s="151"/>
      <c r="E34" s="150"/>
      <c r="F34" s="152"/>
      <c r="G34" s="152"/>
      <c r="H34" s="153"/>
      <c r="I34" s="150"/>
      <c r="J34" s="150"/>
      <c r="K34" s="150"/>
      <c r="L34" s="150"/>
      <c r="M34" s="150"/>
      <c r="N34" s="154"/>
      <c r="O34" s="154"/>
      <c r="P34" s="154"/>
      <c r="Q34" s="154"/>
      <c r="R34" s="150"/>
      <c r="S34" s="154"/>
      <c r="T34" s="154"/>
      <c r="U34" s="155">
        <f t="shared" si="0"/>
        <v>0</v>
      </c>
      <c r="V34" s="154"/>
      <c r="W34" s="150"/>
      <c r="X34" s="150"/>
      <c r="Y34" s="153"/>
      <c r="Z34" s="154"/>
      <c r="AA34" s="150"/>
      <c r="AB34" s="150"/>
      <c r="AC34" s="150"/>
      <c r="AD34" s="150"/>
      <c r="AE34" s="156"/>
      <c r="AF34" s="157"/>
    </row>
    <row r="35" spans="2:32" x14ac:dyDescent="0.25">
      <c r="B35" s="670">
        <v>31</v>
      </c>
      <c r="C35" s="150"/>
      <c r="D35" s="151"/>
      <c r="E35" s="150"/>
      <c r="F35" s="152"/>
      <c r="G35" s="152"/>
      <c r="H35" s="153"/>
      <c r="I35" s="150"/>
      <c r="J35" s="150"/>
      <c r="K35" s="150"/>
      <c r="L35" s="150"/>
      <c r="M35" s="150"/>
      <c r="N35" s="154"/>
      <c r="O35" s="154"/>
      <c r="P35" s="154"/>
      <c r="Q35" s="154"/>
      <c r="R35" s="150"/>
      <c r="S35" s="154"/>
      <c r="T35" s="154"/>
      <c r="U35" s="155">
        <f t="shared" si="0"/>
        <v>0</v>
      </c>
      <c r="V35" s="154"/>
      <c r="W35" s="150"/>
      <c r="X35" s="150"/>
      <c r="Y35" s="153"/>
      <c r="Z35" s="154"/>
      <c r="AA35" s="150"/>
      <c r="AB35" s="150"/>
      <c r="AC35" s="150"/>
      <c r="AD35" s="150"/>
      <c r="AE35" s="156"/>
      <c r="AF35" s="157"/>
    </row>
    <row r="36" spans="2:32" x14ac:dyDescent="0.25">
      <c r="B36" s="670">
        <v>32</v>
      </c>
      <c r="C36" s="150"/>
      <c r="D36" s="151"/>
      <c r="E36" s="150"/>
      <c r="F36" s="152"/>
      <c r="G36" s="152"/>
      <c r="H36" s="153"/>
      <c r="I36" s="150"/>
      <c r="J36" s="150"/>
      <c r="K36" s="150"/>
      <c r="L36" s="150"/>
      <c r="M36" s="150"/>
      <c r="N36" s="154"/>
      <c r="O36" s="154"/>
      <c r="P36" s="154"/>
      <c r="Q36" s="154"/>
      <c r="R36" s="150"/>
      <c r="S36" s="154"/>
      <c r="T36" s="154"/>
      <c r="U36" s="155">
        <f t="shared" si="0"/>
        <v>0</v>
      </c>
      <c r="V36" s="154"/>
      <c r="W36" s="150"/>
      <c r="X36" s="150"/>
      <c r="Y36" s="153"/>
      <c r="Z36" s="154"/>
      <c r="AA36" s="150"/>
      <c r="AB36" s="150"/>
      <c r="AC36" s="150"/>
      <c r="AD36" s="150"/>
      <c r="AE36" s="156"/>
      <c r="AF36" s="157"/>
    </row>
    <row r="37" spans="2:32" x14ac:dyDescent="0.25">
      <c r="B37" s="670">
        <v>33</v>
      </c>
      <c r="C37" s="150"/>
      <c r="D37" s="151"/>
      <c r="E37" s="150"/>
      <c r="F37" s="152"/>
      <c r="G37" s="152"/>
      <c r="H37" s="153"/>
      <c r="I37" s="150"/>
      <c r="J37" s="150"/>
      <c r="K37" s="150"/>
      <c r="L37" s="150"/>
      <c r="M37" s="150"/>
      <c r="N37" s="154"/>
      <c r="O37" s="154"/>
      <c r="P37" s="154"/>
      <c r="Q37" s="154"/>
      <c r="R37" s="150"/>
      <c r="S37" s="154"/>
      <c r="T37" s="154"/>
      <c r="U37" s="155">
        <f t="shared" si="0"/>
        <v>0</v>
      </c>
      <c r="V37" s="154"/>
      <c r="W37" s="150"/>
      <c r="X37" s="150"/>
      <c r="Y37" s="153"/>
      <c r="Z37" s="154"/>
      <c r="AA37" s="150"/>
      <c r="AB37" s="150"/>
      <c r="AC37" s="150"/>
      <c r="AD37" s="150"/>
      <c r="AE37" s="156"/>
      <c r="AF37" s="157"/>
    </row>
    <row r="38" spans="2:32" x14ac:dyDescent="0.25">
      <c r="B38" s="670">
        <v>34</v>
      </c>
      <c r="C38" s="150"/>
      <c r="D38" s="151"/>
      <c r="E38" s="150"/>
      <c r="F38" s="152"/>
      <c r="G38" s="152"/>
      <c r="H38" s="153"/>
      <c r="I38" s="150"/>
      <c r="J38" s="150"/>
      <c r="K38" s="150"/>
      <c r="L38" s="150"/>
      <c r="M38" s="150"/>
      <c r="N38" s="154"/>
      <c r="O38" s="154"/>
      <c r="P38" s="154"/>
      <c r="Q38" s="154"/>
      <c r="R38" s="150"/>
      <c r="S38" s="154"/>
      <c r="T38" s="154"/>
      <c r="U38" s="155">
        <f t="shared" si="0"/>
        <v>0</v>
      </c>
      <c r="V38" s="154"/>
      <c r="W38" s="150"/>
      <c r="X38" s="150"/>
      <c r="Y38" s="153"/>
      <c r="Z38" s="154"/>
      <c r="AA38" s="150"/>
      <c r="AB38" s="150"/>
      <c r="AC38" s="150"/>
      <c r="AD38" s="150"/>
      <c r="AE38" s="156"/>
      <c r="AF38" s="157"/>
    </row>
    <row r="39" spans="2:32" x14ac:dyDescent="0.25">
      <c r="B39" s="670">
        <v>35</v>
      </c>
      <c r="C39" s="150"/>
      <c r="D39" s="151"/>
      <c r="E39" s="150"/>
      <c r="F39" s="152"/>
      <c r="G39" s="152"/>
      <c r="H39" s="153"/>
      <c r="I39" s="150"/>
      <c r="J39" s="150"/>
      <c r="K39" s="150"/>
      <c r="L39" s="150"/>
      <c r="M39" s="150"/>
      <c r="N39" s="154"/>
      <c r="O39" s="154"/>
      <c r="P39" s="154"/>
      <c r="Q39" s="154"/>
      <c r="R39" s="150"/>
      <c r="S39" s="154"/>
      <c r="T39" s="154"/>
      <c r="U39" s="155">
        <f t="shared" si="0"/>
        <v>0</v>
      </c>
      <c r="V39" s="154"/>
      <c r="W39" s="150"/>
      <c r="X39" s="150"/>
      <c r="Y39" s="153"/>
      <c r="Z39" s="154"/>
      <c r="AA39" s="150"/>
      <c r="AB39" s="150"/>
      <c r="AC39" s="150"/>
      <c r="AD39" s="150"/>
      <c r="AE39" s="156"/>
      <c r="AF39" s="157"/>
    </row>
    <row r="40" spans="2:32" x14ac:dyDescent="0.25">
      <c r="B40" s="670">
        <v>36</v>
      </c>
      <c r="C40" s="150"/>
      <c r="D40" s="151"/>
      <c r="E40" s="150"/>
      <c r="F40" s="152"/>
      <c r="G40" s="152"/>
      <c r="H40" s="153"/>
      <c r="I40" s="150"/>
      <c r="J40" s="150"/>
      <c r="K40" s="150"/>
      <c r="L40" s="150"/>
      <c r="M40" s="150"/>
      <c r="N40" s="154"/>
      <c r="O40" s="154"/>
      <c r="P40" s="154"/>
      <c r="Q40" s="154"/>
      <c r="R40" s="150"/>
      <c r="S40" s="154"/>
      <c r="T40" s="154"/>
      <c r="U40" s="155">
        <f t="shared" si="0"/>
        <v>0</v>
      </c>
      <c r="V40" s="154"/>
      <c r="W40" s="150"/>
      <c r="X40" s="150"/>
      <c r="Y40" s="153"/>
      <c r="Z40" s="154"/>
      <c r="AA40" s="150"/>
      <c r="AB40" s="150"/>
      <c r="AC40" s="150"/>
      <c r="AD40" s="150"/>
      <c r="AE40" s="156"/>
      <c r="AF40" s="157"/>
    </row>
    <row r="41" spans="2:32" x14ac:dyDescent="0.25">
      <c r="B41" s="670">
        <v>37</v>
      </c>
      <c r="C41" s="150"/>
      <c r="D41" s="151"/>
      <c r="E41" s="150"/>
      <c r="F41" s="152"/>
      <c r="G41" s="152"/>
      <c r="H41" s="153"/>
      <c r="I41" s="150"/>
      <c r="J41" s="150"/>
      <c r="K41" s="150"/>
      <c r="L41" s="150"/>
      <c r="M41" s="150"/>
      <c r="N41" s="154"/>
      <c r="O41" s="154"/>
      <c r="P41" s="154"/>
      <c r="Q41" s="154"/>
      <c r="R41" s="150"/>
      <c r="S41" s="154"/>
      <c r="T41" s="154"/>
      <c r="U41" s="155">
        <f t="shared" si="0"/>
        <v>0</v>
      </c>
      <c r="V41" s="154"/>
      <c r="W41" s="150"/>
      <c r="X41" s="150"/>
      <c r="Y41" s="153"/>
      <c r="Z41" s="154"/>
      <c r="AA41" s="150"/>
      <c r="AB41" s="150"/>
      <c r="AC41" s="150"/>
      <c r="AD41" s="150"/>
      <c r="AE41" s="156"/>
      <c r="AF41" s="157"/>
    </row>
    <row r="42" spans="2:32" x14ac:dyDescent="0.25">
      <c r="B42" s="670">
        <v>38</v>
      </c>
      <c r="C42" s="150"/>
      <c r="D42" s="151"/>
      <c r="E42" s="150"/>
      <c r="F42" s="152"/>
      <c r="G42" s="152"/>
      <c r="H42" s="153"/>
      <c r="I42" s="150"/>
      <c r="J42" s="150"/>
      <c r="K42" s="150"/>
      <c r="L42" s="150"/>
      <c r="M42" s="150"/>
      <c r="N42" s="154"/>
      <c r="O42" s="154"/>
      <c r="P42" s="154"/>
      <c r="Q42" s="154"/>
      <c r="R42" s="150"/>
      <c r="S42" s="154"/>
      <c r="T42" s="154"/>
      <c r="U42" s="155">
        <f t="shared" si="0"/>
        <v>0</v>
      </c>
      <c r="V42" s="154"/>
      <c r="W42" s="150"/>
      <c r="X42" s="150"/>
      <c r="Y42" s="153"/>
      <c r="Z42" s="154"/>
      <c r="AA42" s="150"/>
      <c r="AB42" s="150"/>
      <c r="AC42" s="150"/>
      <c r="AD42" s="150"/>
      <c r="AE42" s="156"/>
      <c r="AF42" s="157"/>
    </row>
    <row r="43" spans="2:32" x14ac:dyDescent="0.25">
      <c r="B43" s="670">
        <v>39</v>
      </c>
      <c r="C43" s="150"/>
      <c r="D43" s="151"/>
      <c r="E43" s="150"/>
      <c r="F43" s="152"/>
      <c r="G43" s="152"/>
      <c r="H43" s="153"/>
      <c r="I43" s="150"/>
      <c r="J43" s="150"/>
      <c r="K43" s="150"/>
      <c r="L43" s="150"/>
      <c r="M43" s="150"/>
      <c r="N43" s="154"/>
      <c r="O43" s="154"/>
      <c r="P43" s="154"/>
      <c r="Q43" s="154"/>
      <c r="R43" s="150"/>
      <c r="S43" s="154"/>
      <c r="T43" s="154"/>
      <c r="U43" s="155">
        <f t="shared" si="0"/>
        <v>0</v>
      </c>
      <c r="V43" s="154"/>
      <c r="W43" s="150"/>
      <c r="X43" s="150"/>
      <c r="Y43" s="153"/>
      <c r="Z43" s="154"/>
      <c r="AA43" s="150"/>
      <c r="AB43" s="150"/>
      <c r="AC43" s="150"/>
      <c r="AD43" s="150"/>
      <c r="AE43" s="156"/>
      <c r="AF43" s="157"/>
    </row>
    <row r="44" spans="2:32" x14ac:dyDescent="0.25">
      <c r="B44" s="670">
        <v>40</v>
      </c>
      <c r="C44" s="150"/>
      <c r="D44" s="151"/>
      <c r="E44" s="150"/>
      <c r="F44" s="152"/>
      <c r="G44" s="152"/>
      <c r="H44" s="153"/>
      <c r="I44" s="150"/>
      <c r="J44" s="150"/>
      <c r="K44" s="150"/>
      <c r="L44" s="150"/>
      <c r="M44" s="150"/>
      <c r="N44" s="154"/>
      <c r="O44" s="154"/>
      <c r="P44" s="154"/>
      <c r="Q44" s="154"/>
      <c r="R44" s="150"/>
      <c r="S44" s="154"/>
      <c r="T44" s="154"/>
      <c r="U44" s="155">
        <f t="shared" si="0"/>
        <v>0</v>
      </c>
      <c r="V44" s="154"/>
      <c r="W44" s="150"/>
      <c r="X44" s="150"/>
      <c r="Y44" s="153"/>
      <c r="Z44" s="154"/>
      <c r="AA44" s="150"/>
      <c r="AB44" s="150"/>
      <c r="AC44" s="150"/>
      <c r="AD44" s="150"/>
      <c r="AE44" s="156"/>
      <c r="AF44" s="157"/>
    </row>
    <row r="45" spans="2:32" x14ac:dyDescent="0.25">
      <c r="B45" s="670">
        <v>41</v>
      </c>
      <c r="C45" s="150"/>
      <c r="D45" s="151"/>
      <c r="E45" s="150"/>
      <c r="F45" s="152"/>
      <c r="G45" s="152"/>
      <c r="H45" s="153"/>
      <c r="I45" s="150"/>
      <c r="J45" s="150"/>
      <c r="K45" s="150"/>
      <c r="L45" s="150"/>
      <c r="M45" s="150"/>
      <c r="N45" s="154"/>
      <c r="O45" s="154"/>
      <c r="P45" s="154"/>
      <c r="Q45" s="154"/>
      <c r="R45" s="150"/>
      <c r="S45" s="154"/>
      <c r="T45" s="154"/>
      <c r="U45" s="155">
        <f t="shared" si="0"/>
        <v>0</v>
      </c>
      <c r="V45" s="154"/>
      <c r="W45" s="150"/>
      <c r="X45" s="150"/>
      <c r="Y45" s="153"/>
      <c r="Z45" s="154"/>
      <c r="AA45" s="150"/>
      <c r="AB45" s="150"/>
      <c r="AC45" s="150"/>
      <c r="AD45" s="150"/>
      <c r="AE45" s="156"/>
      <c r="AF45" s="157"/>
    </row>
    <row r="46" spans="2:32" x14ac:dyDescent="0.25">
      <c r="B46" s="670">
        <v>42</v>
      </c>
      <c r="C46" s="150"/>
      <c r="D46" s="151"/>
      <c r="E46" s="150"/>
      <c r="F46" s="152"/>
      <c r="G46" s="152"/>
      <c r="H46" s="153"/>
      <c r="I46" s="150"/>
      <c r="J46" s="150"/>
      <c r="K46" s="150"/>
      <c r="L46" s="150"/>
      <c r="M46" s="150"/>
      <c r="N46" s="154"/>
      <c r="O46" s="154"/>
      <c r="P46" s="154"/>
      <c r="Q46" s="154"/>
      <c r="R46" s="150"/>
      <c r="S46" s="154"/>
      <c r="T46" s="154"/>
      <c r="U46" s="155">
        <f t="shared" si="0"/>
        <v>0</v>
      </c>
      <c r="V46" s="154"/>
      <c r="W46" s="150"/>
      <c r="X46" s="150"/>
      <c r="Y46" s="153"/>
      <c r="Z46" s="154"/>
      <c r="AA46" s="150"/>
      <c r="AB46" s="150"/>
      <c r="AC46" s="150"/>
      <c r="AD46" s="150"/>
      <c r="AE46" s="156"/>
      <c r="AF46" s="157"/>
    </row>
    <row r="47" spans="2:32" x14ac:dyDescent="0.25">
      <c r="B47" s="670">
        <v>43</v>
      </c>
      <c r="C47" s="150"/>
      <c r="D47" s="151"/>
      <c r="E47" s="150"/>
      <c r="F47" s="152"/>
      <c r="G47" s="152"/>
      <c r="H47" s="153"/>
      <c r="I47" s="150"/>
      <c r="J47" s="150"/>
      <c r="K47" s="150"/>
      <c r="L47" s="150"/>
      <c r="M47" s="150"/>
      <c r="N47" s="154"/>
      <c r="O47" s="154"/>
      <c r="P47" s="154"/>
      <c r="Q47" s="154"/>
      <c r="R47" s="150"/>
      <c r="S47" s="154"/>
      <c r="T47" s="154"/>
      <c r="U47" s="155">
        <f t="shared" si="0"/>
        <v>0</v>
      </c>
      <c r="V47" s="154"/>
      <c r="W47" s="150"/>
      <c r="X47" s="150"/>
      <c r="Y47" s="153"/>
      <c r="Z47" s="154"/>
      <c r="AA47" s="150"/>
      <c r="AB47" s="150"/>
      <c r="AC47" s="150"/>
      <c r="AD47" s="150"/>
      <c r="AE47" s="156"/>
      <c r="AF47" s="157"/>
    </row>
    <row r="48" spans="2:32" x14ac:dyDescent="0.25">
      <c r="B48" s="670">
        <v>44</v>
      </c>
      <c r="C48" s="150"/>
      <c r="D48" s="151"/>
      <c r="E48" s="150"/>
      <c r="F48" s="152"/>
      <c r="G48" s="152"/>
      <c r="H48" s="153"/>
      <c r="I48" s="150"/>
      <c r="J48" s="150"/>
      <c r="K48" s="150"/>
      <c r="L48" s="150"/>
      <c r="M48" s="150"/>
      <c r="N48" s="154"/>
      <c r="O48" s="154"/>
      <c r="P48" s="154"/>
      <c r="Q48" s="154"/>
      <c r="R48" s="150"/>
      <c r="S48" s="154"/>
      <c r="T48" s="154"/>
      <c r="U48" s="155">
        <f t="shared" si="0"/>
        <v>0</v>
      </c>
      <c r="V48" s="154"/>
      <c r="W48" s="150"/>
      <c r="X48" s="150"/>
      <c r="Y48" s="153"/>
      <c r="Z48" s="154"/>
      <c r="AA48" s="150"/>
      <c r="AB48" s="150"/>
      <c r="AC48" s="150"/>
      <c r="AD48" s="150"/>
      <c r="AE48" s="156"/>
      <c r="AF48" s="157"/>
    </row>
    <row r="49" spans="2:32" x14ac:dyDescent="0.25">
      <c r="B49" s="670">
        <v>45</v>
      </c>
      <c r="C49" s="150"/>
      <c r="D49" s="151"/>
      <c r="E49" s="150"/>
      <c r="F49" s="152"/>
      <c r="G49" s="152"/>
      <c r="H49" s="153"/>
      <c r="I49" s="150"/>
      <c r="J49" s="150"/>
      <c r="K49" s="150"/>
      <c r="L49" s="150"/>
      <c r="M49" s="150"/>
      <c r="N49" s="154"/>
      <c r="O49" s="154"/>
      <c r="P49" s="154"/>
      <c r="Q49" s="154"/>
      <c r="R49" s="150"/>
      <c r="S49" s="154"/>
      <c r="T49" s="154"/>
      <c r="U49" s="155">
        <f t="shared" si="0"/>
        <v>0</v>
      </c>
      <c r="V49" s="154"/>
      <c r="W49" s="150"/>
      <c r="X49" s="150"/>
      <c r="Y49" s="153"/>
      <c r="Z49" s="154"/>
      <c r="AA49" s="150"/>
      <c r="AB49" s="150"/>
      <c r="AC49" s="150"/>
      <c r="AD49" s="150"/>
      <c r="AE49" s="156"/>
      <c r="AF49" s="157"/>
    </row>
    <row r="50" spans="2:32" x14ac:dyDescent="0.25">
      <c r="B50" s="670">
        <v>46</v>
      </c>
      <c r="C50" s="150"/>
      <c r="D50" s="151"/>
      <c r="E50" s="150"/>
      <c r="F50" s="152"/>
      <c r="G50" s="152"/>
      <c r="H50" s="153"/>
      <c r="I50" s="150"/>
      <c r="J50" s="150"/>
      <c r="K50" s="150"/>
      <c r="L50" s="150"/>
      <c r="M50" s="150"/>
      <c r="N50" s="154"/>
      <c r="O50" s="154"/>
      <c r="P50" s="154"/>
      <c r="Q50" s="154"/>
      <c r="R50" s="150"/>
      <c r="S50" s="154"/>
      <c r="T50" s="154"/>
      <c r="U50" s="155">
        <f t="shared" si="0"/>
        <v>0</v>
      </c>
      <c r="V50" s="154"/>
      <c r="W50" s="150"/>
      <c r="X50" s="150"/>
      <c r="Y50" s="153"/>
      <c r="Z50" s="154"/>
      <c r="AA50" s="150"/>
      <c r="AB50" s="150"/>
      <c r="AC50" s="150"/>
      <c r="AD50" s="150"/>
      <c r="AE50" s="156"/>
      <c r="AF50" s="157"/>
    </row>
    <row r="51" spans="2:32" x14ac:dyDescent="0.25">
      <c r="B51" s="670">
        <v>47</v>
      </c>
      <c r="C51" s="150"/>
      <c r="D51" s="151"/>
      <c r="E51" s="150"/>
      <c r="F51" s="152"/>
      <c r="G51" s="152"/>
      <c r="H51" s="153"/>
      <c r="I51" s="150"/>
      <c r="J51" s="150"/>
      <c r="K51" s="150"/>
      <c r="L51" s="150"/>
      <c r="M51" s="150"/>
      <c r="N51" s="154"/>
      <c r="O51" s="154"/>
      <c r="P51" s="154"/>
      <c r="Q51" s="154"/>
      <c r="R51" s="150"/>
      <c r="S51" s="154"/>
      <c r="T51" s="154"/>
      <c r="U51" s="155">
        <f t="shared" si="0"/>
        <v>0</v>
      </c>
      <c r="V51" s="154"/>
      <c r="W51" s="150"/>
      <c r="X51" s="150"/>
      <c r="Y51" s="153"/>
      <c r="Z51" s="154"/>
      <c r="AA51" s="150"/>
      <c r="AB51" s="150"/>
      <c r="AC51" s="150"/>
      <c r="AD51" s="150"/>
      <c r="AE51" s="156"/>
      <c r="AF51" s="157"/>
    </row>
    <row r="52" spans="2:32" x14ac:dyDescent="0.25">
      <c r="B52" s="670">
        <v>48</v>
      </c>
      <c r="C52" s="150"/>
      <c r="D52" s="151"/>
      <c r="E52" s="150"/>
      <c r="F52" s="152"/>
      <c r="G52" s="152"/>
      <c r="H52" s="153"/>
      <c r="I52" s="150"/>
      <c r="J52" s="150"/>
      <c r="K52" s="150"/>
      <c r="L52" s="150"/>
      <c r="M52" s="150"/>
      <c r="N52" s="154"/>
      <c r="O52" s="154"/>
      <c r="P52" s="154"/>
      <c r="Q52" s="154"/>
      <c r="R52" s="150"/>
      <c r="S52" s="154"/>
      <c r="T52" s="154"/>
      <c r="U52" s="155">
        <f t="shared" si="0"/>
        <v>0</v>
      </c>
      <c r="V52" s="154"/>
      <c r="W52" s="150"/>
      <c r="X52" s="150"/>
      <c r="Y52" s="153"/>
      <c r="Z52" s="154"/>
      <c r="AA52" s="150"/>
      <c r="AB52" s="150"/>
      <c r="AC52" s="150"/>
      <c r="AD52" s="150"/>
      <c r="AE52" s="156"/>
      <c r="AF52" s="157"/>
    </row>
    <row r="53" spans="2:32" x14ac:dyDescent="0.25">
      <c r="B53" s="670">
        <v>49</v>
      </c>
      <c r="C53" s="150"/>
      <c r="D53" s="151"/>
      <c r="E53" s="150"/>
      <c r="F53" s="152"/>
      <c r="G53" s="152"/>
      <c r="H53" s="153"/>
      <c r="I53" s="150"/>
      <c r="J53" s="150"/>
      <c r="K53" s="150"/>
      <c r="L53" s="150"/>
      <c r="M53" s="150"/>
      <c r="N53" s="154"/>
      <c r="O53" s="154"/>
      <c r="P53" s="154"/>
      <c r="Q53" s="154"/>
      <c r="R53" s="150"/>
      <c r="S53" s="154"/>
      <c r="T53" s="154"/>
      <c r="U53" s="155">
        <f t="shared" si="0"/>
        <v>0</v>
      </c>
      <c r="V53" s="154"/>
      <c r="W53" s="150"/>
      <c r="X53" s="150"/>
      <c r="Y53" s="153"/>
      <c r="Z53" s="154"/>
      <c r="AA53" s="150"/>
      <c r="AB53" s="150"/>
      <c r="AC53" s="150"/>
      <c r="AD53" s="150"/>
      <c r="AE53" s="156"/>
      <c r="AF53" s="157"/>
    </row>
    <row r="54" spans="2:32" x14ac:dyDescent="0.25">
      <c r="B54" s="670">
        <v>50</v>
      </c>
      <c r="C54" s="150"/>
      <c r="D54" s="151"/>
      <c r="E54" s="150"/>
      <c r="F54" s="152"/>
      <c r="G54" s="152"/>
      <c r="H54" s="153"/>
      <c r="I54" s="150"/>
      <c r="J54" s="150"/>
      <c r="K54" s="150"/>
      <c r="L54" s="150"/>
      <c r="M54" s="150"/>
      <c r="N54" s="154"/>
      <c r="O54" s="154"/>
      <c r="P54" s="154"/>
      <c r="Q54" s="154"/>
      <c r="R54" s="150"/>
      <c r="S54" s="154"/>
      <c r="T54" s="154"/>
      <c r="U54" s="155">
        <f t="shared" si="0"/>
        <v>0</v>
      </c>
      <c r="V54" s="154"/>
      <c r="W54" s="150"/>
      <c r="X54" s="150"/>
      <c r="Y54" s="153"/>
      <c r="Z54" s="154"/>
      <c r="AA54" s="150"/>
      <c r="AB54" s="150"/>
      <c r="AC54" s="150"/>
      <c r="AD54" s="150"/>
      <c r="AE54" s="156"/>
      <c r="AF54" s="157"/>
    </row>
    <row r="55" spans="2:32" x14ac:dyDescent="0.25">
      <c r="B55" s="158"/>
      <c r="C55" s="159"/>
      <c r="D55" s="160"/>
      <c r="E55" s="159"/>
      <c r="F55" s="161"/>
      <c r="G55" s="161"/>
      <c r="H55" s="162"/>
      <c r="I55" s="163"/>
      <c r="J55" s="159"/>
      <c r="K55" s="159"/>
      <c r="L55" s="159"/>
      <c r="M55" s="159"/>
      <c r="N55" s="164"/>
      <c r="O55" s="165"/>
      <c r="P55" s="165"/>
      <c r="Q55" s="166"/>
      <c r="R55" s="159"/>
      <c r="S55" s="166"/>
      <c r="T55" s="165"/>
      <c r="U55" s="165"/>
      <c r="V55" s="165"/>
      <c r="W55" s="165"/>
      <c r="X55" s="165"/>
      <c r="Y55" s="162"/>
      <c r="Z55" s="166"/>
      <c r="AA55" s="162"/>
      <c r="AB55" s="159"/>
      <c r="AC55" s="159"/>
      <c r="AD55" s="159"/>
      <c r="AE55" s="159"/>
      <c r="AF55" s="167"/>
    </row>
    <row r="56" spans="2:32" s="391" customFormat="1" ht="15.75" x14ac:dyDescent="0.25">
      <c r="B56" s="843" t="s">
        <v>267</v>
      </c>
      <c r="C56" s="844"/>
      <c r="D56" s="844"/>
      <c r="E56" s="844"/>
      <c r="F56" s="844"/>
      <c r="G56" s="844"/>
      <c r="H56" s="844"/>
      <c r="I56" s="844"/>
      <c r="J56" s="844"/>
      <c r="K56" s="844"/>
      <c r="L56" s="844"/>
      <c r="M56" s="844"/>
      <c r="N56" s="844"/>
      <c r="O56" s="844"/>
      <c r="P56" s="844"/>
      <c r="Q56" s="844"/>
      <c r="R56" s="844"/>
      <c r="S56" s="844"/>
      <c r="T56" s="844"/>
      <c r="U56" s="844"/>
      <c r="V56" s="844"/>
      <c r="W56" s="844"/>
      <c r="X56" s="844"/>
      <c r="Y56" s="844"/>
      <c r="Z56" s="844"/>
      <c r="AA56" s="844"/>
      <c r="AB56" s="844"/>
      <c r="AC56" s="844"/>
      <c r="AD56" s="844"/>
      <c r="AE56" s="844"/>
      <c r="AF56" s="845"/>
    </row>
    <row r="57" spans="2:32" s="391" customFormat="1" x14ac:dyDescent="0.25">
      <c r="B57" s="828" t="s">
        <v>268</v>
      </c>
      <c r="C57" s="829"/>
      <c r="D57" s="829"/>
      <c r="E57" s="829"/>
      <c r="F57" s="829"/>
      <c r="G57" s="829"/>
      <c r="H57" s="829"/>
      <c r="I57" s="829"/>
      <c r="J57" s="829"/>
      <c r="K57" s="829"/>
      <c r="L57" s="829"/>
      <c r="M57" s="829"/>
      <c r="N57" s="829"/>
      <c r="O57" s="829"/>
      <c r="P57" s="829"/>
      <c r="Q57" s="829"/>
      <c r="R57" s="829"/>
      <c r="S57" s="829"/>
      <c r="T57" s="829"/>
      <c r="U57" s="829"/>
      <c r="V57" s="829"/>
      <c r="W57" s="829"/>
      <c r="X57" s="829"/>
      <c r="Y57" s="829"/>
      <c r="Z57" s="829"/>
      <c r="AA57" s="829"/>
      <c r="AB57" s="829"/>
      <c r="AC57" s="829"/>
      <c r="AD57" s="829"/>
      <c r="AE57" s="829"/>
      <c r="AF57" s="830"/>
    </row>
    <row r="58" spans="2:32" s="638" customFormat="1" x14ac:dyDescent="0.25">
      <c r="B58" s="644"/>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408"/>
      <c r="AD58" s="408"/>
      <c r="AE58" s="408"/>
      <c r="AF58" s="645"/>
    </row>
    <row r="59" spans="2:32" s="391" customFormat="1" x14ac:dyDescent="0.25">
      <c r="B59" s="405"/>
      <c r="C59" s="825" t="s">
        <v>269</v>
      </c>
      <c r="D59" s="826"/>
      <c r="E59" s="826"/>
      <c r="F59" s="826"/>
      <c r="G59" s="826"/>
      <c r="H59" s="827"/>
      <c r="I59" s="646" t="s">
        <v>270</v>
      </c>
      <c r="J59" s="822" t="s">
        <v>271</v>
      </c>
      <c r="K59" s="823"/>
      <c r="L59" s="823"/>
      <c r="M59" s="823"/>
      <c r="N59" s="823"/>
      <c r="O59" s="824"/>
      <c r="P59" s="647"/>
      <c r="Q59" s="648"/>
      <c r="R59" s="408"/>
      <c r="S59" s="648"/>
      <c r="T59" s="647"/>
      <c r="U59" s="647"/>
      <c r="V59" s="647"/>
      <c r="W59" s="647"/>
      <c r="X59" s="647"/>
      <c r="Y59" s="649"/>
      <c r="Z59" s="648"/>
      <c r="AA59" s="649"/>
      <c r="AB59" s="408"/>
      <c r="AC59" s="408"/>
      <c r="AD59" s="408"/>
      <c r="AE59" s="408"/>
      <c r="AF59" s="650"/>
    </row>
    <row r="60" spans="2:32" s="391" customFormat="1" ht="15" customHeight="1" x14ac:dyDescent="0.25">
      <c r="B60" s="405"/>
      <c r="C60" s="846" t="s">
        <v>112</v>
      </c>
      <c r="D60" s="847"/>
      <c r="E60" s="847"/>
      <c r="F60" s="847"/>
      <c r="G60" s="847"/>
      <c r="H60" s="848"/>
      <c r="I60" s="651">
        <f>'Tab 1-Development Info'!J55</f>
        <v>0</v>
      </c>
      <c r="J60" s="831"/>
      <c r="K60" s="832"/>
      <c r="L60" s="832"/>
      <c r="M60" s="832"/>
      <c r="N60" s="832"/>
      <c r="O60" s="833"/>
      <c r="P60" s="647"/>
      <c r="Q60" s="648"/>
      <c r="R60" s="408"/>
      <c r="S60" s="652"/>
      <c r="T60" s="649"/>
      <c r="U60" s="649"/>
      <c r="V60" s="647"/>
      <c r="W60" s="647"/>
      <c r="X60" s="647"/>
      <c r="Y60" s="649"/>
      <c r="Z60" s="648"/>
      <c r="AA60" s="649"/>
      <c r="AB60" s="408"/>
      <c r="AC60" s="408"/>
      <c r="AD60" s="408"/>
      <c r="AE60" s="408"/>
      <c r="AF60" s="650"/>
    </row>
    <row r="61" spans="2:32" s="391" customFormat="1" ht="15" customHeight="1" x14ac:dyDescent="0.25">
      <c r="B61" s="405"/>
      <c r="C61" s="846" t="s">
        <v>492</v>
      </c>
      <c r="D61" s="847"/>
      <c r="E61" s="847"/>
      <c r="F61" s="847"/>
      <c r="G61" s="847"/>
      <c r="H61" s="848"/>
      <c r="I61" s="651">
        <f>IF(I60="",0,MIN(50,ROUNDUP(0.2*I60,0)))</f>
        <v>0</v>
      </c>
      <c r="J61" s="831"/>
      <c r="K61" s="832"/>
      <c r="L61" s="832"/>
      <c r="M61" s="832"/>
      <c r="N61" s="832"/>
      <c r="O61" s="833"/>
      <c r="P61" s="647"/>
      <c r="Q61" s="648"/>
      <c r="R61" s="408"/>
      <c r="S61" s="648"/>
      <c r="T61" s="649"/>
      <c r="U61" s="649"/>
      <c r="V61" s="647"/>
      <c r="W61" s="647"/>
      <c r="X61" s="647"/>
      <c r="Y61" s="649"/>
      <c r="Z61" s="648"/>
      <c r="AA61" s="649"/>
      <c r="AB61" s="408"/>
      <c r="AC61" s="408"/>
      <c r="AD61" s="408"/>
      <c r="AE61" s="408"/>
      <c r="AF61" s="650"/>
    </row>
    <row r="62" spans="2:32" s="391" customFormat="1" ht="15" customHeight="1" x14ac:dyDescent="0.25">
      <c r="B62" s="405"/>
      <c r="C62" s="846" t="s">
        <v>272</v>
      </c>
      <c r="D62" s="847"/>
      <c r="E62" s="847"/>
      <c r="F62" s="847"/>
      <c r="G62" s="847"/>
      <c r="H62" s="848"/>
      <c r="I62" s="651">
        <f>COUNTIF(G5:G54,"Move-In")+COUNTIF(G5:G54,"Recert")</f>
        <v>0</v>
      </c>
      <c r="J62" s="638"/>
      <c r="K62" s="638"/>
      <c r="L62" s="638"/>
      <c r="M62" s="638"/>
      <c r="N62" s="639"/>
      <c r="O62" s="640"/>
      <c r="P62" s="647"/>
      <c r="Q62" s="648"/>
      <c r="R62" s="408"/>
      <c r="S62" s="408"/>
      <c r="T62" s="408"/>
      <c r="U62" s="408"/>
      <c r="V62" s="408"/>
      <c r="W62" s="408"/>
      <c r="X62" s="408"/>
      <c r="Y62" s="408"/>
      <c r="Z62" s="408"/>
      <c r="AA62" s="649"/>
      <c r="AB62" s="408"/>
      <c r="AC62" s="408"/>
      <c r="AD62" s="408"/>
      <c r="AE62" s="408"/>
      <c r="AF62" s="650"/>
    </row>
    <row r="63" spans="2:32" s="391" customFormat="1" ht="15" customHeight="1" x14ac:dyDescent="0.25">
      <c r="B63" s="405"/>
      <c r="C63" s="834" t="s">
        <v>273</v>
      </c>
      <c r="D63" s="835"/>
      <c r="E63" s="835"/>
      <c r="F63" s="835"/>
      <c r="G63" s="835"/>
      <c r="H63" s="836"/>
      <c r="I63" s="651" t="str">
        <f>'Tab 5-Unit &amp; Occupancy '!F20</f>
        <v>Select One</v>
      </c>
      <c r="J63" s="831"/>
      <c r="K63" s="832"/>
      <c r="L63" s="832"/>
      <c r="M63" s="832"/>
      <c r="N63" s="832"/>
      <c r="O63" s="833"/>
      <c r="P63" s="647"/>
      <c r="Q63" s="648"/>
      <c r="R63" s="408"/>
      <c r="S63" s="408"/>
      <c r="T63" s="408"/>
      <c r="U63" s="408"/>
      <c r="V63" s="408"/>
      <c r="W63" s="408"/>
      <c r="X63" s="408"/>
      <c r="Y63" s="408"/>
      <c r="Z63" s="408"/>
      <c r="AA63" s="649"/>
      <c r="AB63" s="408"/>
      <c r="AC63" s="408"/>
      <c r="AD63" s="408"/>
      <c r="AE63" s="408"/>
      <c r="AF63" s="650"/>
    </row>
    <row r="64" spans="2:32" s="391" customFormat="1" ht="15" customHeight="1" x14ac:dyDescent="0.25">
      <c r="B64" s="405"/>
      <c r="C64" s="653"/>
      <c r="D64" s="654"/>
      <c r="E64" s="654"/>
      <c r="F64" s="835" t="s">
        <v>489</v>
      </c>
      <c r="G64" s="835"/>
      <c r="H64" s="836"/>
      <c r="I64" s="651">
        <f>'Tab 5-Unit &amp; Occupancy '!I8</f>
        <v>0</v>
      </c>
      <c r="J64" s="641"/>
      <c r="K64" s="642"/>
      <c r="L64" s="642"/>
      <c r="M64" s="642"/>
      <c r="N64" s="642"/>
      <c r="O64" s="643"/>
      <c r="P64" s="647"/>
      <c r="Q64" s="648"/>
      <c r="R64" s="408"/>
      <c r="S64" s="408"/>
      <c r="T64" s="408"/>
      <c r="U64" s="408"/>
      <c r="V64" s="408"/>
      <c r="W64" s="408"/>
      <c r="X64" s="408"/>
      <c r="Y64" s="408"/>
      <c r="Z64" s="408"/>
      <c r="AA64" s="649"/>
      <c r="AB64" s="408"/>
      <c r="AC64" s="408"/>
      <c r="AD64" s="408"/>
      <c r="AE64" s="408"/>
      <c r="AF64" s="650"/>
    </row>
    <row r="65" spans="2:32" s="391" customFormat="1" ht="15" customHeight="1" x14ac:dyDescent="0.25">
      <c r="B65" s="405"/>
      <c r="C65" s="653"/>
      <c r="D65" s="654"/>
      <c r="E65" s="654"/>
      <c r="F65" s="835" t="s">
        <v>508</v>
      </c>
      <c r="G65" s="835"/>
      <c r="H65" s="836"/>
      <c r="I65" s="651">
        <f>IF(I64="",0,MIN(50,ROUNDUP(0.2*I64,0)))</f>
        <v>0</v>
      </c>
      <c r="J65" s="641"/>
      <c r="K65" s="642"/>
      <c r="L65" s="642"/>
      <c r="M65" s="642"/>
      <c r="N65" s="642"/>
      <c r="O65" s="643"/>
      <c r="P65" s="647"/>
      <c r="Q65" s="648"/>
      <c r="R65" s="408"/>
      <c r="S65" s="408"/>
      <c r="T65" s="408"/>
      <c r="U65" s="408"/>
      <c r="V65" s="408"/>
      <c r="W65" s="408"/>
      <c r="X65" s="408"/>
      <c r="Y65" s="408"/>
      <c r="Z65" s="408"/>
      <c r="AA65" s="649"/>
      <c r="AB65" s="408"/>
      <c r="AC65" s="408"/>
      <c r="AD65" s="408"/>
      <c r="AE65" s="408"/>
      <c r="AF65" s="650"/>
    </row>
    <row r="66" spans="2:32" s="391" customFormat="1" ht="15" customHeight="1" x14ac:dyDescent="0.25">
      <c r="B66" s="405"/>
      <c r="C66" s="849" t="s">
        <v>509</v>
      </c>
      <c r="D66" s="849"/>
      <c r="E66" s="849"/>
      <c r="F66" s="849"/>
      <c r="G66" s="849"/>
      <c r="H66" s="849"/>
      <c r="I66" s="651" t="str">
        <f>IF(I62&gt;=I61,"YES","NO")</f>
        <v>YES</v>
      </c>
      <c r="J66" s="821"/>
      <c r="K66" s="821"/>
      <c r="L66" s="821"/>
      <c r="M66" s="821"/>
      <c r="N66" s="821"/>
      <c r="O66" s="821"/>
      <c r="P66" s="647"/>
      <c r="Q66" s="648"/>
      <c r="R66" s="408"/>
      <c r="S66" s="408"/>
      <c r="T66" s="408"/>
      <c r="U66" s="408"/>
      <c r="V66" s="408"/>
      <c r="W66" s="408"/>
      <c r="X66" s="408"/>
      <c r="Y66" s="408"/>
      <c r="Z66" s="408"/>
      <c r="AA66" s="649"/>
      <c r="AB66" s="408"/>
      <c r="AC66" s="408"/>
      <c r="AD66" s="408"/>
      <c r="AE66" s="408"/>
      <c r="AF66" s="650"/>
    </row>
    <row r="67" spans="2:32" s="391" customFormat="1" ht="15" customHeight="1" x14ac:dyDescent="0.25">
      <c r="B67" s="405"/>
      <c r="C67" s="834" t="s">
        <v>490</v>
      </c>
      <c r="D67" s="835"/>
      <c r="E67" s="835"/>
      <c r="F67" s="835"/>
      <c r="G67" s="835"/>
      <c r="H67" s="836"/>
      <c r="I67" s="651" t="str">
        <f>IF(I62&gt;=I65,"YES","NO")</f>
        <v>YES</v>
      </c>
      <c r="J67" s="850"/>
      <c r="K67" s="851"/>
      <c r="L67" s="851"/>
      <c r="M67" s="851"/>
      <c r="N67" s="851"/>
      <c r="O67" s="852"/>
      <c r="P67" s="647"/>
      <c r="Q67" s="648"/>
      <c r="R67" s="408"/>
      <c r="S67" s="408"/>
      <c r="T67" s="408"/>
      <c r="U67" s="408"/>
      <c r="V67" s="408"/>
      <c r="W67" s="408"/>
      <c r="X67" s="408"/>
      <c r="Y67" s="408"/>
      <c r="Z67" s="408"/>
      <c r="AA67" s="649"/>
      <c r="AB67" s="408"/>
      <c r="AC67" s="408"/>
      <c r="AD67" s="408"/>
      <c r="AE67" s="408"/>
      <c r="AF67" s="650"/>
    </row>
    <row r="68" spans="2:32" s="391" customFormat="1" ht="9" customHeight="1" x14ac:dyDescent="0.25">
      <c r="B68" s="405"/>
      <c r="C68" s="655"/>
      <c r="D68" s="656"/>
      <c r="E68" s="655"/>
      <c r="F68" s="133"/>
      <c r="G68" s="133"/>
      <c r="H68" s="657"/>
      <c r="I68" s="658"/>
      <c r="J68" s="408"/>
      <c r="K68" s="408"/>
      <c r="L68" s="408"/>
      <c r="M68" s="408"/>
      <c r="N68" s="408"/>
      <c r="O68" s="408"/>
      <c r="P68" s="647"/>
      <c r="Q68" s="648"/>
      <c r="R68" s="408"/>
      <c r="S68" s="408"/>
      <c r="T68" s="408"/>
      <c r="U68" s="408"/>
      <c r="V68" s="408"/>
      <c r="W68" s="408"/>
      <c r="X68" s="408"/>
      <c r="Y68" s="408"/>
      <c r="Z68" s="408"/>
      <c r="AA68" s="408"/>
      <c r="AB68" s="408"/>
      <c r="AC68" s="408"/>
      <c r="AD68" s="408"/>
      <c r="AE68" s="408"/>
      <c r="AF68" s="650"/>
    </row>
    <row r="69" spans="2:32" s="391" customFormat="1" ht="15" customHeight="1" x14ac:dyDescent="0.25">
      <c r="B69" s="405"/>
      <c r="C69" s="834" t="s">
        <v>275</v>
      </c>
      <c r="D69" s="835"/>
      <c r="E69" s="835"/>
      <c r="F69" s="835"/>
      <c r="G69" s="835"/>
      <c r="H69" s="836"/>
      <c r="I69" s="651">
        <f>COUNTIF(G5:G54,"Move-In")</f>
        <v>0</v>
      </c>
      <c r="J69" s="831" t="str" cm="1">
        <f t="array" ref="J69">_xlfn.TEXTJOIN(", ", TRUE, _xlfn._xlws.FILTER(C5:C54, G5:G54="Move-In",""))</f>
        <v/>
      </c>
      <c r="K69" s="832"/>
      <c r="L69" s="832"/>
      <c r="M69" s="832"/>
      <c r="N69" s="832"/>
      <c r="O69" s="833"/>
      <c r="P69" s="647"/>
      <c r="Q69" s="648"/>
      <c r="R69" s="408"/>
      <c r="S69" s="408"/>
      <c r="T69" s="408"/>
      <c r="U69" s="408"/>
      <c r="V69" s="408"/>
      <c r="W69" s="408"/>
      <c r="X69" s="408"/>
      <c r="Y69" s="408"/>
      <c r="Z69" s="408"/>
      <c r="AA69" s="649"/>
      <c r="AB69" s="408"/>
      <c r="AC69" s="408"/>
      <c r="AD69" s="408"/>
      <c r="AE69" s="408"/>
      <c r="AF69" s="650"/>
    </row>
    <row r="70" spans="2:32" s="391" customFormat="1" ht="15" customHeight="1" x14ac:dyDescent="0.25">
      <c r="B70" s="405"/>
      <c r="C70" s="834" t="s">
        <v>276</v>
      </c>
      <c r="D70" s="835"/>
      <c r="E70" s="835"/>
      <c r="F70" s="835"/>
      <c r="G70" s="835"/>
      <c r="H70" s="836"/>
      <c r="I70" s="651">
        <f>_xlfn.LET(
_xlpm.ru,I60,
_xlpm.req,IF(_xlpm.ru="",0,MIN(50,ROUNDUP(0.2*_xlpm.ru,0))),
ROUNDUP(0.75*_xlpm.req,0)
)</f>
        <v>0</v>
      </c>
      <c r="J70" s="638"/>
      <c r="K70" s="638"/>
      <c r="L70" s="638"/>
      <c r="M70" s="638"/>
      <c r="N70" s="639"/>
      <c r="O70" s="640"/>
      <c r="P70" s="647"/>
      <c r="Q70" s="648"/>
      <c r="R70" s="408"/>
      <c r="S70" s="408"/>
      <c r="T70" s="408"/>
      <c r="U70" s="408"/>
      <c r="V70" s="408"/>
      <c r="W70" s="408"/>
      <c r="X70" s="408"/>
      <c r="Y70" s="408"/>
      <c r="Z70" s="408"/>
      <c r="AA70" s="649"/>
      <c r="AB70" s="408"/>
      <c r="AC70" s="408"/>
      <c r="AD70" s="408"/>
      <c r="AE70" s="408"/>
      <c r="AF70" s="650"/>
    </row>
    <row r="71" spans="2:32" s="391" customFormat="1" ht="15" customHeight="1" x14ac:dyDescent="0.25">
      <c r="B71" s="405"/>
      <c r="C71" s="834" t="s">
        <v>277</v>
      </c>
      <c r="D71" s="835"/>
      <c r="E71" s="835"/>
      <c r="F71" s="835"/>
      <c r="G71" s="835"/>
      <c r="H71" s="836"/>
      <c r="I71" s="651" t="str">
        <f>IF(I69&gt;=I70,"YES","NO")</f>
        <v>YES</v>
      </c>
      <c r="J71" s="831"/>
      <c r="K71" s="832"/>
      <c r="L71" s="832"/>
      <c r="M71" s="832"/>
      <c r="N71" s="832"/>
      <c r="O71" s="833"/>
      <c r="P71" s="647"/>
      <c r="Q71" s="648"/>
      <c r="R71" s="408"/>
      <c r="S71" s="408"/>
      <c r="T71" s="408"/>
      <c r="U71" s="408"/>
      <c r="V71" s="408"/>
      <c r="W71" s="408"/>
      <c r="X71" s="408"/>
      <c r="Y71" s="408"/>
      <c r="Z71" s="408"/>
      <c r="AA71" s="649"/>
      <c r="AB71" s="408"/>
      <c r="AC71" s="408"/>
      <c r="AD71" s="408"/>
      <c r="AE71" s="408"/>
      <c r="AF71" s="650"/>
    </row>
    <row r="72" spans="2:32" s="391" customFormat="1" ht="9" customHeight="1" x14ac:dyDescent="0.25">
      <c r="B72" s="405"/>
      <c r="C72" s="655"/>
      <c r="D72" s="656"/>
      <c r="E72" s="655"/>
      <c r="F72" s="133"/>
      <c r="G72" s="133"/>
      <c r="H72" s="657"/>
      <c r="I72" s="658"/>
      <c r="J72" s="408"/>
      <c r="K72" s="408"/>
      <c r="L72" s="408"/>
      <c r="M72" s="408"/>
      <c r="N72" s="408"/>
      <c r="O72" s="408"/>
      <c r="P72" s="647"/>
      <c r="Q72" s="648"/>
      <c r="R72" s="408"/>
      <c r="S72" s="408"/>
      <c r="T72" s="408"/>
      <c r="U72" s="408"/>
      <c r="V72" s="408"/>
      <c r="W72" s="408"/>
      <c r="X72" s="408"/>
      <c r="Y72" s="408"/>
      <c r="Z72" s="408"/>
      <c r="AA72" s="649"/>
      <c r="AB72" s="408"/>
      <c r="AC72" s="408"/>
      <c r="AD72" s="408"/>
      <c r="AE72" s="408"/>
      <c r="AF72" s="650"/>
    </row>
    <row r="73" spans="2:32" s="391" customFormat="1" ht="15" customHeight="1" x14ac:dyDescent="0.25">
      <c r="B73" s="405"/>
      <c r="C73" s="834" t="s">
        <v>278</v>
      </c>
      <c r="D73" s="835"/>
      <c r="E73" s="835"/>
      <c r="F73" s="835"/>
      <c r="G73" s="835"/>
      <c r="H73" s="836"/>
      <c r="I73" s="651">
        <f>COUNTIF(G5:G54,"Recert")</f>
        <v>0</v>
      </c>
      <c r="J73" s="831" t="str" cm="1">
        <f t="array" ref="J73">_xlfn.TEXTJOIN(", ", TRUE, _xlfn._xlws.FILTER(C5:C54, G5:G54="Recert",""))</f>
        <v/>
      </c>
      <c r="K73" s="832"/>
      <c r="L73" s="832"/>
      <c r="M73" s="832"/>
      <c r="N73" s="832"/>
      <c r="O73" s="833"/>
      <c r="P73" s="658"/>
      <c r="Q73" s="658"/>
      <c r="R73" s="408"/>
      <c r="S73" s="408"/>
      <c r="T73" s="408"/>
      <c r="U73" s="408"/>
      <c r="V73" s="408"/>
      <c r="W73" s="408"/>
      <c r="X73" s="408"/>
      <c r="Y73" s="408"/>
      <c r="Z73" s="408"/>
      <c r="AA73" s="649"/>
      <c r="AB73" s="408"/>
      <c r="AC73" s="408"/>
      <c r="AD73" s="408"/>
      <c r="AE73" s="408"/>
      <c r="AF73" s="650"/>
    </row>
    <row r="74" spans="2:32" s="391" customFormat="1" ht="15" customHeight="1" x14ac:dyDescent="0.25">
      <c r="B74" s="405"/>
      <c r="C74" s="834" t="s">
        <v>279</v>
      </c>
      <c r="D74" s="835"/>
      <c r="E74" s="835"/>
      <c r="F74" s="835"/>
      <c r="G74" s="835"/>
      <c r="H74" s="836"/>
      <c r="I74" s="651">
        <f>_xlfn.LET(
_xlpm.ru,I60,
_xlpm.req,IF(_xlpm.ru="",0,MIN(50,ROUNDUP(0.2*_xlpm.ru,0))),
IF(_xlpm.req=0,0,ROUNDUP(0.1*_xlpm.req,0))
)</f>
        <v>0</v>
      </c>
      <c r="J74" s="831"/>
      <c r="K74" s="832"/>
      <c r="L74" s="832"/>
      <c r="M74" s="832"/>
      <c r="N74" s="832"/>
      <c r="O74" s="833"/>
      <c r="P74" s="658"/>
      <c r="Q74" s="658"/>
      <c r="R74" s="659"/>
      <c r="S74" s="648"/>
      <c r="T74" s="649"/>
      <c r="U74" s="649"/>
      <c r="V74" s="408"/>
      <c r="W74" s="649"/>
      <c r="X74" s="647"/>
      <c r="Y74" s="649"/>
      <c r="Z74" s="648"/>
      <c r="AA74" s="649"/>
      <c r="AB74" s="408"/>
      <c r="AC74" s="408"/>
      <c r="AD74" s="408"/>
      <c r="AE74" s="408"/>
      <c r="AF74" s="650"/>
    </row>
    <row r="75" spans="2:32" s="391" customFormat="1" ht="15" customHeight="1" x14ac:dyDescent="0.25">
      <c r="B75" s="405"/>
      <c r="C75" s="834" t="s">
        <v>280</v>
      </c>
      <c r="D75" s="835"/>
      <c r="E75" s="835"/>
      <c r="F75" s="835"/>
      <c r="G75" s="835"/>
      <c r="H75" s="836"/>
      <c r="I75" s="651" t="str">
        <f>IF(I73&gt;=I74,"YES","NO")</f>
        <v>YES</v>
      </c>
      <c r="J75" s="831"/>
      <c r="K75" s="832"/>
      <c r="L75" s="832"/>
      <c r="M75" s="832"/>
      <c r="N75" s="832"/>
      <c r="O75" s="833"/>
      <c r="P75" s="658"/>
      <c r="Q75" s="658"/>
      <c r="R75" s="658"/>
      <c r="S75" s="648"/>
      <c r="T75" s="649"/>
      <c r="U75" s="649"/>
      <c r="V75" s="408"/>
      <c r="W75" s="649"/>
      <c r="X75" s="647"/>
      <c r="Y75" s="649"/>
      <c r="Z75" s="648"/>
      <c r="AA75" s="649"/>
      <c r="AB75" s="408"/>
      <c r="AC75" s="408"/>
      <c r="AD75" s="408"/>
      <c r="AE75" s="408"/>
      <c r="AF75" s="650"/>
    </row>
    <row r="76" spans="2:32" s="391" customFormat="1" ht="9" customHeight="1" x14ac:dyDescent="0.25">
      <c r="B76" s="405"/>
      <c r="C76" s="655"/>
      <c r="D76" s="656"/>
      <c r="E76" s="655"/>
      <c r="F76" s="133"/>
      <c r="G76" s="133"/>
      <c r="H76" s="657"/>
      <c r="I76" s="658"/>
      <c r="J76" s="408"/>
      <c r="K76" s="408"/>
      <c r="L76" s="408"/>
      <c r="M76" s="408"/>
      <c r="N76" s="408"/>
      <c r="O76" s="408"/>
      <c r="P76" s="647"/>
      <c r="Q76" s="648"/>
      <c r="R76" s="408"/>
      <c r="S76" s="648"/>
      <c r="T76" s="649"/>
      <c r="U76" s="649"/>
      <c r="V76" s="408"/>
      <c r="W76" s="649"/>
      <c r="X76" s="647"/>
      <c r="Y76" s="649"/>
      <c r="Z76" s="648"/>
      <c r="AA76" s="649"/>
      <c r="AB76" s="408"/>
      <c r="AC76" s="408"/>
      <c r="AD76" s="408"/>
      <c r="AE76" s="408"/>
      <c r="AF76" s="650"/>
    </row>
    <row r="77" spans="2:32" s="391" customFormat="1" ht="15" customHeight="1" x14ac:dyDescent="0.25">
      <c r="B77" s="405"/>
      <c r="C77" s="834" t="s">
        <v>281</v>
      </c>
      <c r="D77" s="835"/>
      <c r="E77" s="835"/>
      <c r="F77" s="835"/>
      <c r="G77" s="835"/>
      <c r="H77" s="835"/>
      <c r="I77" s="651">
        <f>COUNTIF(Z5:Z54,"Full")</f>
        <v>0</v>
      </c>
      <c r="J77" s="831" t="str" cm="1">
        <f t="array" ref="J77">_xlfn.TEXTJOIN(", ", TRUE, _xlfn._xlws.FILTER(C5:C54, Z5:Z54="Full",""))</f>
        <v/>
      </c>
      <c r="K77" s="832"/>
      <c r="L77" s="832"/>
      <c r="M77" s="832"/>
      <c r="N77" s="832"/>
      <c r="O77" s="833"/>
      <c r="P77" s="660"/>
      <c r="Q77" s="658"/>
      <c r="R77" s="658"/>
      <c r="S77" s="648"/>
      <c r="T77" s="649"/>
      <c r="U77" s="649"/>
      <c r="V77" s="408"/>
      <c r="W77" s="649"/>
      <c r="X77" s="647"/>
      <c r="Y77" s="649"/>
      <c r="Z77" s="648"/>
      <c r="AA77" s="649"/>
      <c r="AB77" s="408"/>
      <c r="AC77" s="408"/>
      <c r="AD77" s="408"/>
      <c r="AE77" s="408"/>
      <c r="AF77" s="650"/>
    </row>
    <row r="78" spans="2:32" s="391" customFormat="1" ht="15" customHeight="1" x14ac:dyDescent="0.25">
      <c r="B78" s="405"/>
      <c r="C78" s="834" t="s">
        <v>282</v>
      </c>
      <c r="D78" s="835"/>
      <c r="E78" s="835"/>
      <c r="F78" s="835"/>
      <c r="G78" s="835"/>
      <c r="H78" s="835"/>
      <c r="I78" s="651">
        <f>COUNTIF(Z5:Z54,"Self")</f>
        <v>0</v>
      </c>
      <c r="J78" s="831" t="str" cm="1">
        <f t="array" ref="J78">_xlfn.TEXTJOIN(", ", TRUE, _xlfn._xlws.FILTER(C5:C54, Z5:Z54="Self",""))</f>
        <v/>
      </c>
      <c r="K78" s="832"/>
      <c r="L78" s="832"/>
      <c r="M78" s="832"/>
      <c r="N78" s="832"/>
      <c r="O78" s="833"/>
      <c r="P78" s="658"/>
      <c r="Q78" s="658"/>
      <c r="R78" s="658"/>
      <c r="S78" s="648"/>
      <c r="T78" s="649"/>
      <c r="U78" s="649"/>
      <c r="V78" s="408"/>
      <c r="W78" s="649"/>
      <c r="X78" s="647"/>
      <c r="Y78" s="649"/>
      <c r="Z78" s="648"/>
      <c r="AA78" s="649"/>
      <c r="AB78" s="408"/>
      <c r="AC78" s="408"/>
      <c r="AD78" s="408"/>
      <c r="AE78" s="408"/>
      <c r="AF78" s="650"/>
    </row>
    <row r="79" spans="2:32" s="391" customFormat="1" ht="15" customHeight="1" x14ac:dyDescent="0.25">
      <c r="B79" s="405"/>
      <c r="C79" s="834" t="s">
        <v>283</v>
      </c>
      <c r="D79" s="835"/>
      <c r="E79" s="835"/>
      <c r="F79" s="835"/>
      <c r="G79" s="835"/>
      <c r="H79" s="835"/>
      <c r="I79" s="651">
        <f>COUNTIF(Z5:Z54,"None")</f>
        <v>0</v>
      </c>
      <c r="J79" s="831" t="str" cm="1">
        <f t="array" ref="J79">_xlfn.TEXTJOIN(", ", TRUE, _xlfn._xlws.FILTER(C5:C54, Z5:Z54="None",""))</f>
        <v/>
      </c>
      <c r="K79" s="832"/>
      <c r="L79" s="832"/>
      <c r="M79" s="832"/>
      <c r="N79" s="832"/>
      <c r="O79" s="833"/>
      <c r="P79" s="658"/>
      <c r="Q79" s="658"/>
      <c r="R79" s="658"/>
      <c r="S79" s="648"/>
      <c r="T79" s="649"/>
      <c r="U79" s="649"/>
      <c r="V79" s="408"/>
      <c r="W79" s="649"/>
      <c r="X79" s="647"/>
      <c r="Y79" s="649"/>
      <c r="Z79" s="648"/>
      <c r="AA79" s="649"/>
      <c r="AB79" s="408"/>
      <c r="AC79" s="408"/>
      <c r="AD79" s="408"/>
      <c r="AE79" s="408"/>
      <c r="AF79" s="650"/>
    </row>
    <row r="80" spans="2:32" s="391" customFormat="1" ht="9" customHeight="1" x14ac:dyDescent="0.25">
      <c r="B80" s="405"/>
      <c r="C80" s="655"/>
      <c r="D80" s="656"/>
      <c r="E80" s="655"/>
      <c r="F80" s="133"/>
      <c r="G80" s="133"/>
      <c r="H80" s="657"/>
      <c r="I80" s="658"/>
      <c r="J80" s="408"/>
      <c r="K80" s="408"/>
      <c r="L80" s="408"/>
      <c r="M80" s="408"/>
      <c r="N80" s="408"/>
      <c r="O80" s="408"/>
      <c r="P80" s="647"/>
      <c r="Q80" s="648"/>
      <c r="R80" s="408"/>
      <c r="S80" s="648"/>
      <c r="T80" s="649"/>
      <c r="U80" s="649"/>
      <c r="V80" s="408"/>
      <c r="W80" s="649"/>
      <c r="X80" s="647"/>
      <c r="Y80" s="649"/>
      <c r="Z80" s="648"/>
      <c r="AA80" s="649"/>
      <c r="AB80" s="408"/>
      <c r="AC80" s="408"/>
      <c r="AD80" s="408"/>
      <c r="AE80" s="408"/>
      <c r="AF80" s="650"/>
    </row>
    <row r="81" spans="2:32" s="391" customFormat="1" ht="15.75" customHeight="1" x14ac:dyDescent="0.25">
      <c r="B81" s="405"/>
      <c r="C81" s="834" t="s">
        <v>284</v>
      </c>
      <c r="D81" s="835"/>
      <c r="E81" s="835"/>
      <c r="F81" s="835"/>
      <c r="G81" s="835"/>
      <c r="H81" s="836"/>
      <c r="I81" s="651">
        <f>COUNTIF(L5:L54,"No")</f>
        <v>0</v>
      </c>
      <c r="J81" s="831" t="str" cm="1">
        <f t="array" ref="J81">_xlfn.TEXTJOIN(", ", TRUE, _xlfn._xlws.FILTER(C5:C54, L5:L54="No",""))</f>
        <v/>
      </c>
      <c r="K81" s="832"/>
      <c r="L81" s="832"/>
      <c r="M81" s="832"/>
      <c r="N81" s="832"/>
      <c r="O81" s="833"/>
      <c r="P81" s="658"/>
      <c r="Q81" s="658"/>
      <c r="R81" s="658"/>
      <c r="S81" s="648"/>
      <c r="T81" s="649"/>
      <c r="U81" s="649"/>
      <c r="V81" s="408"/>
      <c r="W81" s="649"/>
      <c r="X81" s="647"/>
      <c r="Y81" s="649"/>
      <c r="Z81" s="648"/>
      <c r="AA81" s="649"/>
      <c r="AB81" s="408"/>
      <c r="AC81" s="408"/>
      <c r="AD81" s="408"/>
      <c r="AE81" s="408"/>
      <c r="AF81" s="650"/>
    </row>
    <row r="82" spans="2:32" s="391" customFormat="1" ht="15.75" customHeight="1" x14ac:dyDescent="0.25">
      <c r="B82" s="405"/>
      <c r="C82" s="834" t="s">
        <v>285</v>
      </c>
      <c r="D82" s="835"/>
      <c r="E82" s="835"/>
      <c r="F82" s="835"/>
      <c r="G82" s="835"/>
      <c r="H82" s="836"/>
      <c r="I82" s="651">
        <f>COUNTIF(M5:M54,"No")</f>
        <v>0</v>
      </c>
      <c r="J82" s="831" t="str" cm="1">
        <f t="array" ref="J82">_xlfn.TEXTJOIN(", ", TRUE, _xlfn._xlws.FILTER(C5:C54, M5:M54="No",""))</f>
        <v/>
      </c>
      <c r="K82" s="832"/>
      <c r="L82" s="832"/>
      <c r="M82" s="832"/>
      <c r="N82" s="832"/>
      <c r="O82" s="833"/>
      <c r="P82" s="658"/>
      <c r="Q82" s="658"/>
      <c r="R82" s="658"/>
      <c r="S82" s="648"/>
      <c r="T82" s="649"/>
      <c r="U82" s="649"/>
      <c r="V82" s="408"/>
      <c r="W82" s="649"/>
      <c r="X82" s="647"/>
      <c r="Y82" s="649"/>
      <c r="Z82" s="648"/>
      <c r="AA82" s="649"/>
      <c r="AB82" s="408"/>
      <c r="AC82" s="408"/>
      <c r="AD82" s="408"/>
      <c r="AE82" s="408"/>
      <c r="AF82" s="650"/>
    </row>
    <row r="83" spans="2:32" s="391" customFormat="1" ht="15.75" customHeight="1" x14ac:dyDescent="0.25">
      <c r="B83" s="405"/>
      <c r="C83" s="834" t="s">
        <v>286</v>
      </c>
      <c r="D83" s="835"/>
      <c r="E83" s="835"/>
      <c r="F83" s="835"/>
      <c r="G83" s="835"/>
      <c r="H83" s="836"/>
      <c r="I83" s="651">
        <f>COUNTIF(R5:R54,"No")</f>
        <v>0</v>
      </c>
      <c r="J83" s="831" t="str" cm="1">
        <f t="array" ref="J83">_xlfn.TEXTJOIN(", ", TRUE, _xlfn._xlws.FILTER(C5:C54, R5:R54="No",""))</f>
        <v/>
      </c>
      <c r="K83" s="832"/>
      <c r="L83" s="832"/>
      <c r="M83" s="832"/>
      <c r="N83" s="832"/>
      <c r="O83" s="833"/>
      <c r="P83" s="658"/>
      <c r="Q83" s="658"/>
      <c r="R83" s="658"/>
      <c r="S83" s="648"/>
      <c r="T83" s="649"/>
      <c r="U83" s="649"/>
      <c r="V83" s="408"/>
      <c r="W83" s="649"/>
      <c r="X83" s="647"/>
      <c r="Y83" s="649"/>
      <c r="Z83" s="648"/>
      <c r="AA83" s="649"/>
      <c r="AB83" s="408"/>
      <c r="AC83" s="408"/>
      <c r="AD83" s="408"/>
      <c r="AE83" s="408"/>
      <c r="AF83" s="650"/>
    </row>
    <row r="84" spans="2:32" s="391" customFormat="1" ht="15.75" customHeight="1" x14ac:dyDescent="0.25">
      <c r="B84" s="405"/>
      <c r="C84" s="834" t="s">
        <v>287</v>
      </c>
      <c r="D84" s="835"/>
      <c r="E84" s="835"/>
      <c r="F84" s="835"/>
      <c r="G84" s="835"/>
      <c r="H84" s="836"/>
      <c r="I84" s="651">
        <f>COUNTIF(W5:W54,"No")</f>
        <v>0</v>
      </c>
      <c r="J84" s="831" t="str" cm="1">
        <f t="array" ref="J84">_xlfn.TEXTJOIN(", ", TRUE, _xlfn._xlws.FILTER(C5:C54, W5:W54="No",""))</f>
        <v/>
      </c>
      <c r="K84" s="832"/>
      <c r="L84" s="832"/>
      <c r="M84" s="832"/>
      <c r="N84" s="832"/>
      <c r="O84" s="833"/>
      <c r="P84" s="658"/>
      <c r="Q84" s="658"/>
      <c r="R84" s="658"/>
      <c r="S84" s="648"/>
      <c r="T84" s="649"/>
      <c r="U84" s="649"/>
      <c r="V84" s="408"/>
      <c r="W84" s="649"/>
      <c r="X84" s="647"/>
      <c r="Y84" s="649"/>
      <c r="Z84" s="648"/>
      <c r="AA84" s="649"/>
      <c r="AB84" s="408"/>
      <c r="AC84" s="408"/>
      <c r="AD84" s="408"/>
      <c r="AE84" s="408"/>
      <c r="AF84" s="650"/>
    </row>
    <row r="85" spans="2:32" s="391" customFormat="1" ht="9" customHeight="1" x14ac:dyDescent="0.25">
      <c r="B85" s="405"/>
      <c r="C85" s="655"/>
      <c r="D85" s="656"/>
      <c r="E85" s="655"/>
      <c r="F85" s="133"/>
      <c r="G85" s="133"/>
      <c r="H85" s="657"/>
      <c r="I85" s="658"/>
      <c r="J85" s="408"/>
      <c r="K85" s="408"/>
      <c r="L85" s="408"/>
      <c r="M85" s="408"/>
      <c r="N85" s="408"/>
      <c r="O85" s="408"/>
      <c r="P85" s="647"/>
      <c r="Q85" s="648"/>
      <c r="R85" s="408"/>
      <c r="S85" s="648"/>
      <c r="T85" s="649"/>
      <c r="U85" s="649"/>
      <c r="V85" s="408"/>
      <c r="W85" s="649"/>
      <c r="X85" s="647"/>
      <c r="Y85" s="649"/>
      <c r="Z85" s="648"/>
      <c r="AA85" s="649"/>
      <c r="AB85" s="408"/>
      <c r="AC85" s="408"/>
      <c r="AD85" s="408"/>
      <c r="AE85" s="408"/>
      <c r="AF85" s="650"/>
    </row>
    <row r="86" spans="2:32" s="391" customFormat="1" ht="15.75" customHeight="1" x14ac:dyDescent="0.25">
      <c r="B86" s="405"/>
      <c r="C86" s="834" t="s">
        <v>288</v>
      </c>
      <c r="D86" s="835"/>
      <c r="E86" s="835"/>
      <c r="F86" s="835"/>
      <c r="G86" s="835"/>
      <c r="H86" s="836"/>
      <c r="I86" s="661">
        <f>COUNTIF(I5:I54, "No")</f>
        <v>0</v>
      </c>
      <c r="J86" s="831" t="str" cm="1">
        <f t="array" ref="J86">_xlfn.TEXTJOIN(", ",TRUE,_xlfn._xlws.FILTER(C5:C54,I5:I54="No",""))</f>
        <v/>
      </c>
      <c r="K86" s="832"/>
      <c r="L86" s="832"/>
      <c r="M86" s="832"/>
      <c r="N86" s="832"/>
      <c r="O86" s="833"/>
      <c r="P86" s="658" t="s">
        <v>491</v>
      </c>
      <c r="Q86" s="658"/>
      <c r="R86" s="658"/>
      <c r="S86" s="648"/>
      <c r="T86" s="649"/>
      <c r="U86" s="649"/>
      <c r="V86" s="408"/>
      <c r="W86" s="649"/>
      <c r="X86" s="647"/>
      <c r="Y86" s="649"/>
      <c r="Z86" s="648"/>
      <c r="AA86" s="649"/>
      <c r="AB86" s="408"/>
      <c r="AC86" s="408"/>
      <c r="AD86" s="408"/>
      <c r="AE86" s="408"/>
      <c r="AF86" s="650"/>
    </row>
    <row r="87" spans="2:32" s="391" customFormat="1" ht="15.75" customHeight="1" x14ac:dyDescent="0.25">
      <c r="B87" s="405"/>
      <c r="C87" s="834" t="s">
        <v>289</v>
      </c>
      <c r="D87" s="835"/>
      <c r="E87" s="835"/>
      <c r="F87" s="835"/>
      <c r="G87" s="835"/>
      <c r="H87" s="836"/>
      <c r="I87" s="651">
        <f>COUNTIF(X5:X54,"No")</f>
        <v>0</v>
      </c>
      <c r="J87" s="831" t="str" cm="1">
        <f t="array" ref="J87">_xlfn.TEXTJOIN(", ",TRUE,_xlfn._xlws.FILTER(C5:C54,X5:X54="No",""))</f>
        <v/>
      </c>
      <c r="K87" s="832"/>
      <c r="L87" s="832"/>
      <c r="M87" s="832"/>
      <c r="N87" s="832"/>
      <c r="O87" s="833"/>
      <c r="P87" s="658"/>
      <c r="Q87" s="658"/>
      <c r="R87" s="658"/>
      <c r="S87" s="648"/>
      <c r="T87" s="649"/>
      <c r="U87" s="649"/>
      <c r="V87" s="408"/>
      <c r="W87" s="649"/>
      <c r="X87" s="647"/>
      <c r="Y87" s="649"/>
      <c r="Z87" s="648"/>
      <c r="AA87" s="649"/>
      <c r="AB87" s="408"/>
      <c r="AC87" s="408"/>
      <c r="AD87" s="408"/>
      <c r="AE87" s="408"/>
      <c r="AF87" s="650"/>
    </row>
    <row r="88" spans="2:32" s="391" customFormat="1" ht="15.75" customHeight="1" x14ac:dyDescent="0.25">
      <c r="B88" s="405"/>
      <c r="C88" s="834" t="s">
        <v>290</v>
      </c>
      <c r="D88" s="835"/>
      <c r="E88" s="835"/>
      <c r="F88" s="835"/>
      <c r="G88" s="835"/>
      <c r="H88" s="836"/>
      <c r="I88" s="651">
        <f>COUNTIF(K5:K54,"No")</f>
        <v>0</v>
      </c>
      <c r="J88" s="831" t="str" cm="1">
        <f t="array" ref="J88">IFERROR(_xlfn.TEXTJOIN(", ",TRUE,_xlfn._xlws.FILTER(C5:C54,K5:K54="No")),"")</f>
        <v/>
      </c>
      <c r="K88" s="832"/>
      <c r="L88" s="832"/>
      <c r="M88" s="832"/>
      <c r="N88" s="832"/>
      <c r="O88" s="833"/>
      <c r="P88" s="658"/>
      <c r="Q88" s="658"/>
      <c r="R88" s="658"/>
      <c r="S88" s="648"/>
      <c r="T88" s="649"/>
      <c r="U88" s="649"/>
      <c r="V88" s="408"/>
      <c r="W88" s="649"/>
      <c r="X88" s="647"/>
      <c r="Y88" s="649"/>
      <c r="Z88" s="648"/>
      <c r="AA88" s="649"/>
      <c r="AB88" s="408"/>
      <c r="AC88" s="408"/>
      <c r="AD88" s="408"/>
      <c r="AE88" s="408"/>
      <c r="AF88" s="650"/>
    </row>
    <row r="89" spans="2:32" s="391" customFormat="1" ht="9" customHeight="1" x14ac:dyDescent="0.25">
      <c r="B89" s="405"/>
      <c r="C89" s="655"/>
      <c r="D89" s="656"/>
      <c r="E89" s="655"/>
      <c r="F89" s="133"/>
      <c r="G89" s="133"/>
      <c r="H89" s="657"/>
      <c r="I89" s="658"/>
      <c r="J89" s="408"/>
      <c r="K89" s="408"/>
      <c r="L89" s="408"/>
      <c r="M89" s="408"/>
      <c r="N89" s="408"/>
      <c r="O89" s="408"/>
      <c r="P89" s="647"/>
      <c r="Q89" s="648"/>
      <c r="R89" s="408"/>
      <c r="S89" s="648"/>
      <c r="T89" s="649"/>
      <c r="U89" s="649"/>
      <c r="V89" s="408"/>
      <c r="W89" s="649"/>
      <c r="X89" s="647"/>
      <c r="Y89" s="649"/>
      <c r="Z89" s="648"/>
      <c r="AA89" s="649"/>
      <c r="AB89" s="408"/>
      <c r="AC89" s="408"/>
      <c r="AD89" s="408"/>
      <c r="AE89" s="408"/>
      <c r="AF89" s="650"/>
    </row>
    <row r="90" spans="2:32" s="391" customFormat="1" ht="15" customHeight="1" x14ac:dyDescent="0.25">
      <c r="B90" s="405"/>
      <c r="C90" s="834" t="s">
        <v>291</v>
      </c>
      <c r="D90" s="835"/>
      <c r="E90" s="835"/>
      <c r="F90" s="835"/>
      <c r="G90" s="835"/>
      <c r="H90" s="836"/>
      <c r="I90" s="651">
        <f>COUNTIF(AA5:AA54,"No")</f>
        <v>0</v>
      </c>
      <c r="J90" s="831" t="str" cm="1">
        <f t="array" ref="J90">_xlfn.TEXTJOIN(", ",TRUE,_xlfn._xlws.FILTER(C5:C54,AA5:AA54="No",""))</f>
        <v/>
      </c>
      <c r="K90" s="832"/>
      <c r="L90" s="832"/>
      <c r="M90" s="832"/>
      <c r="N90" s="832"/>
      <c r="O90" s="833"/>
      <c r="P90" s="658"/>
      <c r="Q90" s="658"/>
      <c r="R90" s="658"/>
      <c r="S90" s="648"/>
      <c r="T90" s="649"/>
      <c r="U90" s="649"/>
      <c r="V90" s="408"/>
      <c r="W90" s="649"/>
      <c r="X90" s="647"/>
      <c r="Y90" s="649"/>
      <c r="Z90" s="648"/>
      <c r="AA90" s="649"/>
      <c r="AB90" s="408"/>
      <c r="AC90" s="408"/>
      <c r="AD90" s="408"/>
      <c r="AE90" s="408"/>
      <c r="AF90" s="650"/>
    </row>
    <row r="91" spans="2:32" s="391" customFormat="1" ht="15" customHeight="1" x14ac:dyDescent="0.25">
      <c r="B91" s="405"/>
      <c r="C91" s="834" t="s">
        <v>470</v>
      </c>
      <c r="D91" s="835"/>
      <c r="E91" s="835"/>
      <c r="F91" s="835"/>
      <c r="G91" s="835"/>
      <c r="H91" s="836"/>
      <c r="I91" s="651">
        <f>COUNTIFS(X5:X54,"Yes",AA5:AA54,"No")</f>
        <v>0</v>
      </c>
      <c r="J91" s="641" t="str" cm="1">
        <f t="array" ref="J91">_xlfn.TEXTJOIN(", ",TRUE,_xlfn._xlws.FILTER(C5:C54,(X5:X54="Yes")*(AA5:AA54="No"),""))</f>
        <v/>
      </c>
      <c r="K91" s="642"/>
      <c r="L91" s="642"/>
      <c r="M91" s="642"/>
      <c r="N91" s="642"/>
      <c r="O91" s="643"/>
      <c r="P91" s="658"/>
      <c r="Q91" s="658"/>
      <c r="R91" s="658"/>
      <c r="S91" s="648"/>
      <c r="T91" s="649"/>
      <c r="U91" s="649"/>
      <c r="V91" s="408"/>
      <c r="W91" s="649"/>
      <c r="X91" s="647"/>
      <c r="Y91" s="649"/>
      <c r="Z91" s="648"/>
      <c r="AA91" s="649"/>
      <c r="AB91" s="408"/>
      <c r="AC91" s="408"/>
      <c r="AD91" s="408"/>
      <c r="AE91" s="408"/>
      <c r="AF91" s="650"/>
    </row>
    <row r="92" spans="2:32" s="391" customFormat="1" ht="15" customHeight="1" x14ac:dyDescent="0.25">
      <c r="B92" s="405"/>
      <c r="C92" s="834" t="s">
        <v>423</v>
      </c>
      <c r="D92" s="835"/>
      <c r="E92" s="835"/>
      <c r="F92" s="835"/>
      <c r="G92" s="835"/>
      <c r="H92" s="836"/>
      <c r="I92" s="651">
        <f>COUNTIF(AC5:AC54,"No")</f>
        <v>0</v>
      </c>
      <c r="J92" s="831" t="str" cm="1">
        <f t="array" ref="J92">_xlfn.TEXTJOIN(", ", TRUE, _xlfn._xlws.FILTER(C5:C54, AC5:AC54="No",""))</f>
        <v/>
      </c>
      <c r="K92" s="832"/>
      <c r="L92" s="832"/>
      <c r="M92" s="832"/>
      <c r="N92" s="832"/>
      <c r="O92" s="833"/>
      <c r="P92" s="658"/>
      <c r="Q92" s="658"/>
      <c r="R92" s="658"/>
      <c r="S92" s="648"/>
      <c r="T92" s="649"/>
      <c r="U92" s="649"/>
      <c r="V92" s="408"/>
      <c r="W92" s="649"/>
      <c r="X92" s="647"/>
      <c r="Y92" s="649"/>
      <c r="Z92" s="648"/>
      <c r="AA92" s="649"/>
      <c r="AB92" s="408"/>
      <c r="AC92" s="408"/>
      <c r="AD92" s="408"/>
      <c r="AE92" s="408"/>
      <c r="AF92" s="650"/>
    </row>
    <row r="93" spans="2:32" s="391" customFormat="1" ht="15" customHeight="1" x14ac:dyDescent="0.25">
      <c r="B93" s="405"/>
      <c r="C93" s="834" t="s">
        <v>292</v>
      </c>
      <c r="D93" s="835"/>
      <c r="E93" s="835"/>
      <c r="F93" s="835"/>
      <c r="G93" s="835"/>
      <c r="H93" s="836"/>
      <c r="I93" s="651">
        <f>COUNTIF(AB5:AB54,"No")</f>
        <v>0</v>
      </c>
      <c r="J93" s="831" t="str" cm="1">
        <f t="array" ref="J93">_xlfn.TEXTJOIN(", ", TRUE, _xlfn._xlws.FILTER(C5:C54, AB5:AB54="No",""))</f>
        <v/>
      </c>
      <c r="K93" s="832"/>
      <c r="L93" s="832"/>
      <c r="M93" s="832"/>
      <c r="N93" s="832"/>
      <c r="O93" s="833"/>
      <c r="P93" s="658"/>
      <c r="Q93" s="658"/>
      <c r="R93" s="658"/>
      <c r="S93" s="648"/>
      <c r="T93" s="649"/>
      <c r="U93" s="649"/>
      <c r="V93" s="408"/>
      <c r="W93" s="649"/>
      <c r="X93" s="647"/>
      <c r="Y93" s="649"/>
      <c r="Z93" s="648"/>
      <c r="AA93" s="649"/>
      <c r="AB93" s="408"/>
      <c r="AC93" s="408"/>
      <c r="AD93" s="408"/>
      <c r="AE93" s="408"/>
      <c r="AF93" s="650"/>
    </row>
    <row r="94" spans="2:32" s="391" customFormat="1" x14ac:dyDescent="0.25">
      <c r="B94" s="662"/>
      <c r="C94" s="834" t="s">
        <v>293</v>
      </c>
      <c r="D94" s="835"/>
      <c r="E94" s="835"/>
      <c r="F94" s="835"/>
      <c r="G94" s="835"/>
      <c r="H94" s="836"/>
      <c r="I94" s="651">
        <f>COUNTIF(AD5:AD54,"No")</f>
        <v>0</v>
      </c>
      <c r="J94" s="831" t="str" cm="1">
        <f t="array" ref="J94">_xlfn.TEXTJOIN(", ", TRUE, _xlfn._xlws.FILTER(C5:C54, AD5:AD54="No",""))</f>
        <v/>
      </c>
      <c r="K94" s="832"/>
      <c r="L94" s="832"/>
      <c r="M94" s="832"/>
      <c r="N94" s="832"/>
      <c r="O94" s="833"/>
      <c r="P94" s="658"/>
      <c r="Q94" s="648"/>
      <c r="R94" s="649"/>
      <c r="S94" s="408"/>
      <c r="T94" s="649"/>
      <c r="U94" s="649"/>
      <c r="V94" s="647"/>
      <c r="W94" s="649"/>
      <c r="X94" s="648"/>
      <c r="Y94" s="649"/>
      <c r="Z94" s="658"/>
      <c r="AA94" s="658"/>
      <c r="AB94" s="658"/>
      <c r="AC94" s="658"/>
      <c r="AD94" s="658"/>
      <c r="AE94" s="658"/>
      <c r="AF94" s="663"/>
    </row>
    <row r="95" spans="2:32" s="391" customFormat="1" ht="15.75" thickBot="1" x14ac:dyDescent="0.3">
      <c r="B95" s="568"/>
      <c r="C95" s="570"/>
      <c r="D95" s="664"/>
      <c r="E95" s="570"/>
      <c r="F95" s="569"/>
      <c r="G95" s="569"/>
      <c r="H95" s="665"/>
      <c r="I95" s="666"/>
      <c r="J95" s="666"/>
      <c r="K95" s="666"/>
      <c r="L95" s="666"/>
      <c r="M95" s="666"/>
      <c r="N95" s="666"/>
      <c r="O95" s="666"/>
      <c r="P95" s="666"/>
      <c r="Q95" s="667"/>
      <c r="R95" s="665"/>
      <c r="S95" s="570"/>
      <c r="T95" s="665"/>
      <c r="U95" s="665"/>
      <c r="V95" s="668"/>
      <c r="W95" s="665"/>
      <c r="X95" s="667"/>
      <c r="Y95" s="665"/>
      <c r="Z95" s="666"/>
      <c r="AA95" s="666"/>
      <c r="AB95" s="666"/>
      <c r="AC95" s="666"/>
      <c r="AD95" s="666"/>
      <c r="AE95" s="666"/>
      <c r="AF95" s="669"/>
    </row>
  </sheetData>
  <sheetProtection algorithmName="SHA-512" hashValue="4JP2/cVUkQkf9f0Ol3agfIwpIDKffn3QcrV7ObZ7jkaZTwcFZGNNQFDAkGDwFzJIaub1M9NujnigJwfmBpTXiQ==" saltValue="fhnAMRqd5Wc9w1Zskkb35w==" spinCount="100000" sheet="1" objects="1" scenarios="1" selectLockedCells="1"/>
  <mergeCells count="59">
    <mergeCell ref="J94:O94"/>
    <mergeCell ref="J69:O69"/>
    <mergeCell ref="J71:O71"/>
    <mergeCell ref="C94:H94"/>
    <mergeCell ref="C75:H75"/>
    <mergeCell ref="C86:H86"/>
    <mergeCell ref="C87:H87"/>
    <mergeCell ref="C88:H88"/>
    <mergeCell ref="C77:H77"/>
    <mergeCell ref="C78:H78"/>
    <mergeCell ref="C79:H79"/>
    <mergeCell ref="C66:H66"/>
    <mergeCell ref="C67:H67"/>
    <mergeCell ref="J67:O67"/>
    <mergeCell ref="F65:H65"/>
    <mergeCell ref="C93:H93"/>
    <mergeCell ref="J93:O93"/>
    <mergeCell ref="J77:O77"/>
    <mergeCell ref="J90:O90"/>
    <mergeCell ref="J79:O79"/>
    <mergeCell ref="J81:O81"/>
    <mergeCell ref="J82:O82"/>
    <mergeCell ref="J83:O83"/>
    <mergeCell ref="J84:O84"/>
    <mergeCell ref="J86:O86"/>
    <mergeCell ref="J87:O87"/>
    <mergeCell ref="J88:O88"/>
    <mergeCell ref="B1:AF1"/>
    <mergeCell ref="B2:AF2"/>
    <mergeCell ref="B56:AF56"/>
    <mergeCell ref="C84:H84"/>
    <mergeCell ref="C83:H83"/>
    <mergeCell ref="C81:H81"/>
    <mergeCell ref="C82:H82"/>
    <mergeCell ref="C69:H69"/>
    <mergeCell ref="C70:H70"/>
    <mergeCell ref="C71:H71"/>
    <mergeCell ref="C73:H73"/>
    <mergeCell ref="C74:H74"/>
    <mergeCell ref="C60:H60"/>
    <mergeCell ref="C61:H61"/>
    <mergeCell ref="C62:H62"/>
    <mergeCell ref="J78:O78"/>
    <mergeCell ref="J66:O66"/>
    <mergeCell ref="J59:O59"/>
    <mergeCell ref="C59:H59"/>
    <mergeCell ref="B57:AF57"/>
    <mergeCell ref="J92:O92"/>
    <mergeCell ref="J75:O75"/>
    <mergeCell ref="J74:O74"/>
    <mergeCell ref="J73:O73"/>
    <mergeCell ref="J60:O60"/>
    <mergeCell ref="J61:O61"/>
    <mergeCell ref="J63:O63"/>
    <mergeCell ref="C90:H90"/>
    <mergeCell ref="C92:H92"/>
    <mergeCell ref="C63:H63"/>
    <mergeCell ref="C91:H91"/>
    <mergeCell ref="F64:H64"/>
  </mergeCells>
  <dataValidations count="7">
    <dataValidation type="list" allowBlank="1" showInputMessage="1" showErrorMessage="1" sqref="AA5:AD54 K5:M54 I5:I54 R5:R54 W5:W54" xr:uid="{9C03839F-CCCC-40A0-BA1B-DB1C3A90B88B}">
      <formula1>"Yes, No"</formula1>
    </dataValidation>
    <dataValidation type="list" allowBlank="1" showInputMessage="1" showErrorMessage="1" sqref="E16:E54" xr:uid="{EBCD30D3-F2A9-470F-9874-B90074A63B1F}">
      <formula1>"1,2,3,4"</formula1>
    </dataValidation>
    <dataValidation type="list" allowBlank="1" showInputMessage="1" showErrorMessage="1" sqref="G5:G54" xr:uid="{FAF037DD-5AA1-441B-B560-0C11A935A758}">
      <formula1>"Move-In, Recert"</formula1>
    </dataValidation>
    <dataValidation type="list" allowBlank="1" showInputMessage="1" showErrorMessage="1" sqref="E5:E15" xr:uid="{DB29026F-23C9-464D-A83A-EEF0AB91B09C}">
      <formula1>"Efficiency,1,2,3,4"</formula1>
    </dataValidation>
    <dataValidation type="list" allowBlank="1" showInputMessage="1" showErrorMessage="1" sqref="D5:D54" xr:uid="{00CA1197-D05E-4E2F-871B-464CEA543E1C}">
      <formula1>"20% AMI, 30% AMI,40% AMI,50% AMI,60% AMI,65% AMI,70% AMI,80% AMI,100% AMI,120% AMI,140% AMI,Other % AMI"</formula1>
    </dataValidation>
    <dataValidation type="list" allowBlank="1" showInputMessage="1" showErrorMessage="1" sqref="Z5:Z54" xr:uid="{1AF31A85-9245-4DF4-A21E-FFDB4CE0753F}">
      <formula1>"Full, Self,None"</formula1>
    </dataValidation>
    <dataValidation type="list" allowBlank="1" showInputMessage="1" showErrorMessage="1" sqref="X5:X54" xr:uid="{92E8EB95-3050-49D5-A7BD-9E088F8C05C4}">
      <formula1>"Yes, No, NA"</formula1>
    </dataValidation>
  </dataValidations>
  <pageMargins left="0.7" right="0.7" top="0.75" bottom="0.75" header="0.3" footer="0.3"/>
  <pageSetup orientation="portrait" horizontalDpi="300" verticalDpi="300" r:id="rId1"/>
  <ignoredErrors>
    <ignoredError sqref="J95:O95 J69:O94" formulaRange="1"/>
    <ignoredError sqref="I60:I9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HFC Outline &amp; Definitions</vt:lpstr>
      <vt:lpstr>Tab 1-Development Info</vt:lpstr>
      <vt:lpstr>Tab 2-Auditor Info</vt:lpstr>
      <vt:lpstr>Tab 3-Income &amp; Rent Limits</vt:lpstr>
      <vt:lpstr>Tab 4-Development Info</vt:lpstr>
      <vt:lpstr>Tab 4-Fees</vt:lpstr>
      <vt:lpstr>Tab 5-Unit &amp; Occupancy </vt:lpstr>
      <vt:lpstr>Tab 6-Marketing HCV Lease </vt:lpstr>
      <vt:lpstr>TAB 7-Audit Sample</vt:lpstr>
      <vt:lpstr>Tab 8-Attachment Checklist</vt:lpstr>
      <vt:lpstr>Tab 9-Rent &amp; Public Benefit</vt:lpstr>
      <vt:lpstr>TDHCA USE ONLY Summary</vt:lpstr>
      <vt:lpstr>TDHCA USE ONLY List</vt:lpstr>
    </vt:vector>
  </TitlesOfParts>
  <Manager/>
  <Company>TDHCA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Virginia Vasterling</dc:creator>
  <cp:keywords/>
  <dc:description/>
  <cp:lastModifiedBy>Christina Thompson</cp:lastModifiedBy>
  <cp:revision/>
  <dcterms:created xsi:type="dcterms:W3CDTF">2024-04-03T20:52:32Z</dcterms:created>
  <dcterms:modified xsi:type="dcterms:W3CDTF">2026-03-11T17:13:55Z</dcterms:modified>
  <cp:category/>
  <cp:contentStatus/>
</cp:coreProperties>
</file>